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65341" windowWidth="15810" windowHeight="7815" activeTab="1"/>
  </bookViews>
  <sheets>
    <sheet name="UnderGraduate" sheetId="1" r:id="rId1"/>
    <sheet name="Graduate" sheetId="2" r:id="rId2"/>
    <sheet name="2002 Year" sheetId="3" r:id="rId3"/>
  </sheets>
  <definedNames>
    <definedName name="_xlnm.Print_Area" localSheetId="1">'Graduate'!$A$1:$L$26</definedName>
    <definedName name="_xlnm.Print_Area" localSheetId="0">'UnderGraduate'!$A$1:$M$28</definedName>
    <definedName name="Query_from_MS_Access_Database" localSheetId="1">'Graduate'!$A$4:$K$22</definedName>
    <definedName name="Query_from_MS_Access_Database" localSheetId="0">'UnderGraduate'!#REF!</definedName>
  </definedNames>
  <calcPr fullCalcOnLoad="1"/>
</workbook>
</file>

<file path=xl/sharedStrings.xml><?xml version="1.0" encoding="utf-8"?>
<sst xmlns="http://schemas.openxmlformats.org/spreadsheetml/2006/main" count="140" uniqueCount="68">
  <si>
    <t>CMAJ</t>
  </si>
  <si>
    <t>7AG/FY</t>
  </si>
  <si>
    <t>8AG/FY</t>
  </si>
  <si>
    <t>9AG/FY</t>
  </si>
  <si>
    <t>Total</t>
  </si>
  <si>
    <t>Female</t>
  </si>
  <si>
    <t>Male</t>
  </si>
  <si>
    <t>Minority Female</t>
  </si>
  <si>
    <t>Minority Male</t>
  </si>
  <si>
    <t>Intern Female</t>
  </si>
  <si>
    <t>Intern Male</t>
  </si>
  <si>
    <t>ABE</t>
  </si>
  <si>
    <t>AEC</t>
  </si>
  <si>
    <t>AL</t>
  </si>
  <si>
    <t>AOM</t>
  </si>
  <si>
    <t>AY</t>
  </si>
  <si>
    <t>BTY</t>
  </si>
  <si>
    <t>DPM</t>
  </si>
  <si>
    <t>EY</t>
  </si>
  <si>
    <t>FAS</t>
  </si>
  <si>
    <t>FRC</t>
  </si>
  <si>
    <t>FRE</t>
  </si>
  <si>
    <t>FS</t>
  </si>
  <si>
    <t>FYC</t>
  </si>
  <si>
    <t>HOS</t>
  </si>
  <si>
    <t>HS</t>
  </si>
  <si>
    <t>HSE</t>
  </si>
  <si>
    <t>MCB</t>
  </si>
  <si>
    <t>PKS</t>
  </si>
  <si>
    <t>PLS</t>
  </si>
  <si>
    <t>PMB</t>
  </si>
  <si>
    <t>PT</t>
  </si>
  <si>
    <t>RCN</t>
  </si>
  <si>
    <t>SLS</t>
  </si>
  <si>
    <t>STS</t>
  </si>
  <si>
    <t>UND</t>
  </si>
  <si>
    <t>WIE</t>
  </si>
  <si>
    <t>% Change In Total **</t>
  </si>
  <si>
    <t>College of Agricultural and Life Sciences</t>
  </si>
  <si>
    <t>Minority</t>
  </si>
  <si>
    <t>Intern.</t>
  </si>
  <si>
    <t>IS-Turf</t>
  </si>
  <si>
    <t>FYC = FYC + HRD</t>
  </si>
  <si>
    <t>PLS = PLS + AY + PT</t>
  </si>
  <si>
    <t>ABE = ABE-AG</t>
  </si>
  <si>
    <t>IS should be broken down - see above</t>
  </si>
  <si>
    <t>IS-LNH    = IS-LNM + IS-PGM + IS-EHO + IS-ENH</t>
  </si>
  <si>
    <t>AL = AL + ALD + DP</t>
  </si>
  <si>
    <t>IS-EMA = US-ECO + IS-LWM + IS-WMU + IS</t>
  </si>
  <si>
    <t>HOS = HOS-GEN + HOS-FV + HSE</t>
  </si>
  <si>
    <t>0AG/FY/NE</t>
  </si>
  <si>
    <t>1-2AG/FY/NE</t>
  </si>
  <si>
    <t>3-4AG/FY/NE</t>
  </si>
  <si>
    <t>5-6AG/FY/NE</t>
  </si>
  <si>
    <t>% Change In Total</t>
  </si>
  <si>
    <t>ESC</t>
  </si>
  <si>
    <t>ECL</t>
  </si>
  <si>
    <t>Undergraduate Enrollment Summer 2004</t>
  </si>
  <si>
    <t>Graduate Enrollment Summer 2004</t>
  </si>
  <si>
    <t>Grand Total</t>
  </si>
  <si>
    <t>Given Total</t>
  </si>
  <si>
    <t>Difference</t>
  </si>
  <si>
    <t>x</t>
  </si>
  <si>
    <t>Undergraduate 2002</t>
  </si>
  <si>
    <t>Graduate 2002</t>
  </si>
  <si>
    <t>SubTotal</t>
  </si>
  <si>
    <t>IS</t>
  </si>
  <si>
    <t>N/A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</si>
</sst>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12">
    <font>
      <sz val="10"/>
      <name val="Arial"/>
      <family val="0"/>
    </font>
    <font>
      <b/>
      <sz val="10"/>
      <name val="Arial"/>
      <family val="2"/>
    </font>
    <font>
      <b/>
      <sz val="9"/>
      <color indexed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color indexed="8"/>
      <name val="Verdana"/>
      <family val="2"/>
    </font>
    <font>
      <b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b/>
      <sz val="8"/>
      <name val="Verdana"/>
      <family val="2"/>
    </font>
    <font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3" borderId="2" xfId="0" applyFont="1" applyFill="1" applyBorder="1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2" borderId="4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3" fillId="2" borderId="5" xfId="0" applyFont="1" applyFill="1" applyBorder="1" applyAlignment="1">
      <alignment wrapText="1"/>
    </xf>
    <xf numFmtId="0" fontId="3" fillId="2" borderId="1" xfId="0" applyFont="1" applyFill="1" applyBorder="1" applyAlignment="1">
      <alignment/>
    </xf>
    <xf numFmtId="0" fontId="4" fillId="3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4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10" fontId="3" fillId="2" borderId="1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left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0" fillId="0" borderId="8" xfId="0" applyBorder="1" applyAlignment="1">
      <alignment/>
    </xf>
    <xf numFmtId="0" fontId="3" fillId="2" borderId="1" xfId="0" applyFont="1" applyFill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0" fontId="9" fillId="0" borderId="0" xfId="19" applyNumberFormat="1" applyFont="1" applyAlignment="1">
      <alignment/>
    </xf>
    <xf numFmtId="0" fontId="11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0" fontId="10" fillId="0" borderId="0" xfId="0" applyNumberFormat="1" applyFont="1" applyFill="1" applyBorder="1" applyAlignment="1">
      <alignment wrapText="1"/>
    </xf>
    <xf numFmtId="9" fontId="10" fillId="0" borderId="0" xfId="0" applyNumberFormat="1" applyFont="1" applyFill="1" applyBorder="1" applyAlignment="1">
      <alignment wrapText="1"/>
    </xf>
    <xf numFmtId="0" fontId="1" fillId="0" borderId="0" xfId="0" applyFont="1" applyAlignment="1">
      <alignment horizontal="center"/>
    </xf>
    <xf numFmtId="10" fontId="8" fillId="0" borderId="0" xfId="19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10" fontId="6" fillId="2" borderId="8" xfId="19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2" borderId="11" xfId="0" applyFont="1" applyFill="1" applyBorder="1" applyAlignment="1">
      <alignment/>
    </xf>
    <xf numFmtId="0" fontId="1" fillId="2" borderId="12" xfId="0" applyFont="1" applyFill="1" applyBorder="1" applyAlignment="1">
      <alignment/>
    </xf>
    <xf numFmtId="0" fontId="1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workbookViewId="0" topLeftCell="A12">
      <selection activeCell="A27" sqref="A27"/>
    </sheetView>
  </sheetViews>
  <sheetFormatPr defaultColWidth="9.140625" defaultRowHeight="12.75"/>
  <cols>
    <col min="1" max="12" width="11.7109375" style="0" customWidth="1"/>
    <col min="13" max="13" width="11.7109375" style="3" customWidth="1"/>
    <col min="14" max="16384" width="11.7109375" style="0" customWidth="1"/>
  </cols>
  <sheetData>
    <row r="1" spans="1:13" ht="12.75">
      <c r="A1" s="57" t="s">
        <v>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3" ht="12.75">
      <c r="A2" s="57" t="s">
        <v>57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</row>
    <row r="3" spans="1:13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6"/>
    </row>
    <row r="4" spans="1:13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6"/>
    </row>
    <row r="5" spans="1:15" ht="28.5" customHeight="1">
      <c r="A5" s="7" t="s">
        <v>0</v>
      </c>
      <c r="B5" s="35" t="s">
        <v>50</v>
      </c>
      <c r="C5" s="35" t="s">
        <v>51</v>
      </c>
      <c r="D5" s="35" t="s">
        <v>52</v>
      </c>
      <c r="E5" s="35" t="s">
        <v>53</v>
      </c>
      <c r="F5" s="35" t="s">
        <v>4</v>
      </c>
      <c r="G5" s="35" t="s">
        <v>5</v>
      </c>
      <c r="H5" s="35" t="s">
        <v>6</v>
      </c>
      <c r="I5" s="35" t="s">
        <v>7</v>
      </c>
      <c r="J5" s="35" t="s">
        <v>8</v>
      </c>
      <c r="K5" s="35" t="s">
        <v>9</v>
      </c>
      <c r="L5" s="36" t="s">
        <v>10</v>
      </c>
      <c r="M5" s="33" t="s">
        <v>54</v>
      </c>
      <c r="N5" s="30"/>
      <c r="O5" s="19"/>
    </row>
    <row r="6" spans="1:15" ht="19.5" customHeight="1">
      <c r="A6" s="8" t="s">
        <v>12</v>
      </c>
      <c r="B6" s="13">
        <v>0</v>
      </c>
      <c r="C6" s="13">
        <v>3</v>
      </c>
      <c r="D6" s="13">
        <v>32</v>
      </c>
      <c r="E6" s="13">
        <v>0</v>
      </c>
      <c r="F6" s="12">
        <f>SUM(B6:E6)</f>
        <v>35</v>
      </c>
      <c r="G6" s="13">
        <v>20</v>
      </c>
      <c r="H6" s="13">
        <v>15</v>
      </c>
      <c r="I6" s="13">
        <v>3</v>
      </c>
      <c r="J6" s="13">
        <v>1</v>
      </c>
      <c r="K6" s="13">
        <v>0</v>
      </c>
      <c r="L6" s="32">
        <v>0</v>
      </c>
      <c r="M6" s="34">
        <f>((UnderGraduate!F6-'2002 Year'!B2)/F6)</f>
        <v>0.2</v>
      </c>
      <c r="N6" s="17"/>
      <c r="O6" s="19"/>
    </row>
    <row r="7" spans="1:15" ht="19.5" customHeight="1">
      <c r="A7" s="8" t="s">
        <v>13</v>
      </c>
      <c r="B7" s="13">
        <v>0</v>
      </c>
      <c r="C7" s="13">
        <v>39</v>
      </c>
      <c r="D7" s="13">
        <v>198</v>
      </c>
      <c r="E7" s="13">
        <v>2</v>
      </c>
      <c r="F7" s="12">
        <v>239</v>
      </c>
      <c r="G7" s="13">
        <v>176</v>
      </c>
      <c r="H7" s="13">
        <v>63</v>
      </c>
      <c r="I7" s="13">
        <v>37</v>
      </c>
      <c r="J7" s="13">
        <v>13</v>
      </c>
      <c r="K7" s="13">
        <v>0</v>
      </c>
      <c r="L7" s="32">
        <v>0</v>
      </c>
      <c r="M7" s="34">
        <f>((UnderGraduate!F7-'2002 Year'!B3)/F7)</f>
        <v>0.008368200836820083</v>
      </c>
      <c r="N7" s="18"/>
      <c r="O7" s="19"/>
    </row>
    <row r="8" spans="1:15" ht="19.5" customHeight="1">
      <c r="A8" s="8" t="s">
        <v>14</v>
      </c>
      <c r="B8" s="13">
        <v>0</v>
      </c>
      <c r="C8" s="13">
        <v>1</v>
      </c>
      <c r="D8" s="13">
        <v>32</v>
      </c>
      <c r="E8" s="13">
        <v>0</v>
      </c>
      <c r="F8" s="12">
        <v>33</v>
      </c>
      <c r="G8" s="13">
        <v>7</v>
      </c>
      <c r="H8" s="13">
        <v>26</v>
      </c>
      <c r="I8" s="13">
        <v>4</v>
      </c>
      <c r="J8" s="13">
        <v>10</v>
      </c>
      <c r="K8" s="13">
        <v>0</v>
      </c>
      <c r="L8" s="32">
        <v>0</v>
      </c>
      <c r="M8" s="34">
        <f>((UnderGraduate!F8-'2002 Year'!B4)/F8)</f>
        <v>-0.06060606060606061</v>
      </c>
      <c r="N8" s="17"/>
      <c r="O8" s="19"/>
    </row>
    <row r="9" spans="1:15" ht="19.5" customHeight="1">
      <c r="A9" s="8" t="s">
        <v>16</v>
      </c>
      <c r="B9" s="13">
        <v>0</v>
      </c>
      <c r="C9" s="13">
        <v>1</v>
      </c>
      <c r="D9" s="13">
        <v>7</v>
      </c>
      <c r="E9" s="13">
        <v>0</v>
      </c>
      <c r="F9" s="12">
        <v>8</v>
      </c>
      <c r="G9" s="13">
        <v>7</v>
      </c>
      <c r="H9" s="13">
        <v>1</v>
      </c>
      <c r="I9" s="13">
        <v>3</v>
      </c>
      <c r="J9" s="13">
        <v>0</v>
      </c>
      <c r="K9" s="13">
        <v>0</v>
      </c>
      <c r="L9" s="32">
        <v>0</v>
      </c>
      <c r="M9" s="34">
        <f>((UnderGraduate!F9-'2002 Year'!B5)/F9)</f>
        <v>0.125</v>
      </c>
      <c r="N9" s="17"/>
      <c r="O9" s="19"/>
    </row>
    <row r="10" spans="1:15" ht="19.5" customHeight="1">
      <c r="A10" s="8" t="s">
        <v>18</v>
      </c>
      <c r="B10" s="13">
        <v>0</v>
      </c>
      <c r="C10" s="13">
        <v>1</v>
      </c>
      <c r="D10" s="13">
        <v>17</v>
      </c>
      <c r="E10" s="13">
        <v>0</v>
      </c>
      <c r="F10" s="12">
        <v>18</v>
      </c>
      <c r="G10" s="13">
        <v>9</v>
      </c>
      <c r="H10" s="13">
        <v>9</v>
      </c>
      <c r="I10" s="13">
        <v>2</v>
      </c>
      <c r="J10" s="13">
        <v>1</v>
      </c>
      <c r="K10" s="13">
        <v>0</v>
      </c>
      <c r="L10" s="32">
        <v>0</v>
      </c>
      <c r="M10" s="34">
        <f>((UnderGraduate!F10-'2002 Year'!B6)/F10)</f>
        <v>-0.4444444444444444</v>
      </c>
      <c r="N10" s="18"/>
      <c r="O10" s="19"/>
    </row>
    <row r="11" spans="1:15" ht="19.5" customHeight="1">
      <c r="A11" s="8" t="s">
        <v>20</v>
      </c>
      <c r="B11" s="13">
        <v>0</v>
      </c>
      <c r="C11" s="13">
        <v>1</v>
      </c>
      <c r="D11" s="13">
        <v>18</v>
      </c>
      <c r="E11" s="13">
        <v>0</v>
      </c>
      <c r="F11" s="12">
        <v>19</v>
      </c>
      <c r="G11" s="13">
        <v>4</v>
      </c>
      <c r="H11" s="13">
        <v>15</v>
      </c>
      <c r="I11" s="13">
        <v>0</v>
      </c>
      <c r="J11" s="13">
        <v>3</v>
      </c>
      <c r="K11" s="13">
        <v>0</v>
      </c>
      <c r="L11" s="32">
        <v>0</v>
      </c>
      <c r="M11" s="34">
        <f>((UnderGraduate!F11-'2002 Year'!B7)/F11)</f>
        <v>0.3684210526315789</v>
      </c>
      <c r="N11" s="17"/>
      <c r="O11" s="19"/>
    </row>
    <row r="12" spans="1:15" ht="19.5" customHeight="1">
      <c r="A12" s="8" t="s">
        <v>21</v>
      </c>
      <c r="B12" s="13">
        <v>0</v>
      </c>
      <c r="C12" s="13">
        <v>12</v>
      </c>
      <c r="D12" s="13">
        <v>150</v>
      </c>
      <c r="E12" s="13">
        <v>0</v>
      </c>
      <c r="F12" s="12">
        <v>162</v>
      </c>
      <c r="G12" s="13">
        <v>53</v>
      </c>
      <c r="H12" s="13">
        <v>109</v>
      </c>
      <c r="I12" s="13">
        <v>18</v>
      </c>
      <c r="J12" s="13">
        <v>31</v>
      </c>
      <c r="K12" s="13">
        <v>0</v>
      </c>
      <c r="L12" s="32">
        <v>0</v>
      </c>
      <c r="M12" s="34">
        <f>((UnderGraduate!F12-'2002 Year'!B8)/F12)</f>
        <v>0.3888888888888889</v>
      </c>
      <c r="N12" s="18"/>
      <c r="O12" s="19"/>
    </row>
    <row r="13" spans="1:15" ht="19.5" customHeight="1">
      <c r="A13" s="8" t="s">
        <v>22</v>
      </c>
      <c r="B13" s="13">
        <v>0</v>
      </c>
      <c r="C13" s="13">
        <v>77</v>
      </c>
      <c r="D13" s="13">
        <v>314</v>
      </c>
      <c r="E13" s="13">
        <v>3</v>
      </c>
      <c r="F13" s="12">
        <v>394</v>
      </c>
      <c r="G13" s="13">
        <v>281</v>
      </c>
      <c r="H13" s="13">
        <v>113</v>
      </c>
      <c r="I13" s="13">
        <v>121</v>
      </c>
      <c r="J13" s="13">
        <v>45</v>
      </c>
      <c r="K13" s="13">
        <v>0</v>
      </c>
      <c r="L13" s="32">
        <v>0</v>
      </c>
      <c r="M13" s="34">
        <f>((UnderGraduate!F13-'2002 Year'!B9)/F13)</f>
        <v>0.15228426395939088</v>
      </c>
      <c r="N13" s="17"/>
      <c r="O13" s="19"/>
    </row>
    <row r="14" spans="1:15" ht="19.5" customHeight="1">
      <c r="A14" s="8" t="s">
        <v>23</v>
      </c>
      <c r="B14" s="13">
        <v>0</v>
      </c>
      <c r="C14" s="13">
        <v>9</v>
      </c>
      <c r="D14" s="13">
        <v>70</v>
      </c>
      <c r="E14" s="13">
        <v>0</v>
      </c>
      <c r="F14" s="12">
        <v>79</v>
      </c>
      <c r="G14" s="13">
        <v>67</v>
      </c>
      <c r="H14" s="13">
        <v>12</v>
      </c>
      <c r="I14" s="13">
        <v>28</v>
      </c>
      <c r="J14" s="13">
        <v>8</v>
      </c>
      <c r="K14" s="13">
        <v>0</v>
      </c>
      <c r="L14" s="32">
        <v>0</v>
      </c>
      <c r="M14" s="34">
        <f>((UnderGraduate!F14-'2002 Year'!B10)/F14)</f>
        <v>-0.4177215189873418</v>
      </c>
      <c r="N14" s="18"/>
      <c r="O14" s="19"/>
    </row>
    <row r="15" spans="1:15" ht="19.5" customHeight="1">
      <c r="A15" s="8" t="s">
        <v>24</v>
      </c>
      <c r="B15" s="13">
        <v>0</v>
      </c>
      <c r="C15" s="13">
        <v>1</v>
      </c>
      <c r="D15" s="13">
        <v>12</v>
      </c>
      <c r="E15" s="13">
        <v>1</v>
      </c>
      <c r="F15" s="12">
        <v>14</v>
      </c>
      <c r="G15" s="13">
        <v>4</v>
      </c>
      <c r="H15" s="13">
        <v>10</v>
      </c>
      <c r="I15" s="13">
        <v>1</v>
      </c>
      <c r="J15" s="13">
        <v>2</v>
      </c>
      <c r="K15" s="13">
        <v>0</v>
      </c>
      <c r="L15" s="32">
        <v>0</v>
      </c>
      <c r="M15" s="34">
        <f>((UnderGraduate!F15-'2002 Year'!B11)/F15)</f>
        <v>0.07142857142857142</v>
      </c>
      <c r="N15" s="17"/>
      <c r="O15" s="19"/>
    </row>
    <row r="16" spans="1:15" ht="19.5" customHeight="1">
      <c r="A16" s="8" t="s">
        <v>66</v>
      </c>
      <c r="B16" s="13">
        <v>0</v>
      </c>
      <c r="C16" s="13">
        <v>2</v>
      </c>
      <c r="D16" s="13">
        <v>38</v>
      </c>
      <c r="E16" s="13">
        <v>3</v>
      </c>
      <c r="F16" s="12">
        <v>43</v>
      </c>
      <c r="G16" s="13">
        <v>11</v>
      </c>
      <c r="H16" s="13">
        <v>32</v>
      </c>
      <c r="I16" s="13">
        <v>2</v>
      </c>
      <c r="J16" s="13">
        <v>3</v>
      </c>
      <c r="K16" s="13">
        <v>0</v>
      </c>
      <c r="L16" s="32">
        <v>0</v>
      </c>
      <c r="M16" s="34">
        <f>((UnderGraduate!F16-'2002 Year'!B12)/F16)</f>
        <v>0.23255813953488372</v>
      </c>
      <c r="N16" s="17"/>
      <c r="O16" s="19"/>
    </row>
    <row r="17" spans="1:15" ht="19.5" customHeight="1">
      <c r="A17" s="8" t="s">
        <v>27</v>
      </c>
      <c r="B17" s="13">
        <v>0</v>
      </c>
      <c r="C17" s="13">
        <v>54</v>
      </c>
      <c r="D17" s="13">
        <v>151</v>
      </c>
      <c r="E17" s="13">
        <v>3</v>
      </c>
      <c r="F17" s="12">
        <v>208</v>
      </c>
      <c r="G17" s="13">
        <v>96</v>
      </c>
      <c r="H17" s="13">
        <v>112</v>
      </c>
      <c r="I17" s="13">
        <v>31</v>
      </c>
      <c r="J17" s="13">
        <v>44</v>
      </c>
      <c r="K17" s="13">
        <v>0</v>
      </c>
      <c r="L17" s="32">
        <v>0</v>
      </c>
      <c r="M17" s="34">
        <f>((UnderGraduate!F17-'2002 Year'!B13)/F17)</f>
        <v>-0.038461538461538464</v>
      </c>
      <c r="N17" s="18"/>
      <c r="O17" s="19"/>
    </row>
    <row r="18" spans="1:15" ht="19.5" customHeight="1">
      <c r="A18" s="8" t="s">
        <v>28</v>
      </c>
      <c r="B18" s="13">
        <v>0</v>
      </c>
      <c r="C18" s="13">
        <v>1</v>
      </c>
      <c r="D18" s="13">
        <v>6</v>
      </c>
      <c r="E18" s="13">
        <v>0</v>
      </c>
      <c r="F18" s="12">
        <v>7</v>
      </c>
      <c r="G18" s="13">
        <v>3</v>
      </c>
      <c r="H18" s="13">
        <v>4</v>
      </c>
      <c r="I18" s="13">
        <v>0</v>
      </c>
      <c r="J18" s="13">
        <v>1</v>
      </c>
      <c r="K18" s="13">
        <v>0</v>
      </c>
      <c r="L18" s="32">
        <v>0</v>
      </c>
      <c r="M18" s="34">
        <f>((UnderGraduate!F18-'2002 Year'!B14)/F18)</f>
        <v>0.2857142857142857</v>
      </c>
      <c r="N18" s="17"/>
      <c r="O18" s="19"/>
    </row>
    <row r="19" spans="1:15" ht="19.5" customHeight="1">
      <c r="A19" s="8" t="s">
        <v>29</v>
      </c>
      <c r="B19" s="13">
        <v>0</v>
      </c>
      <c r="C19" s="13">
        <v>2</v>
      </c>
      <c r="D19" s="13">
        <v>8</v>
      </c>
      <c r="E19" s="13">
        <v>0</v>
      </c>
      <c r="F19" s="12">
        <v>10</v>
      </c>
      <c r="G19" s="13">
        <v>5</v>
      </c>
      <c r="H19" s="13">
        <v>5</v>
      </c>
      <c r="I19" s="13">
        <v>2</v>
      </c>
      <c r="J19" s="13">
        <v>2</v>
      </c>
      <c r="K19" s="13">
        <v>0</v>
      </c>
      <c r="L19" s="32">
        <v>0</v>
      </c>
      <c r="M19" s="34">
        <f>((UnderGraduate!F19-'2002 Year'!B15)/F19)</f>
        <v>-0.1</v>
      </c>
      <c r="N19" s="18"/>
      <c r="O19" s="19"/>
    </row>
    <row r="20" spans="1:15" ht="19.5" customHeight="1">
      <c r="A20" s="8" t="s">
        <v>32</v>
      </c>
      <c r="B20" s="13">
        <v>0</v>
      </c>
      <c r="C20" s="13">
        <v>0</v>
      </c>
      <c r="D20" s="13">
        <v>16</v>
      </c>
      <c r="E20" s="13">
        <v>0</v>
      </c>
      <c r="F20" s="12">
        <v>16</v>
      </c>
      <c r="G20" s="13">
        <v>8</v>
      </c>
      <c r="H20" s="13">
        <v>8</v>
      </c>
      <c r="I20" s="13">
        <v>2</v>
      </c>
      <c r="J20" s="13">
        <v>2</v>
      </c>
      <c r="K20" s="13">
        <v>0</v>
      </c>
      <c r="L20" s="32">
        <v>0</v>
      </c>
      <c r="M20" s="34">
        <f>((UnderGraduate!F20-'2002 Year'!B16)/F20)</f>
        <v>-1</v>
      </c>
      <c r="N20" s="18"/>
      <c r="O20" s="19"/>
    </row>
    <row r="21" spans="1:15" ht="19.5" customHeight="1">
      <c r="A21" s="8" t="s">
        <v>33</v>
      </c>
      <c r="B21" s="13">
        <v>0</v>
      </c>
      <c r="C21" s="13">
        <v>0</v>
      </c>
      <c r="D21" s="13">
        <v>2</v>
      </c>
      <c r="E21" s="13">
        <v>0</v>
      </c>
      <c r="F21" s="12">
        <v>2</v>
      </c>
      <c r="G21" s="13">
        <v>2</v>
      </c>
      <c r="H21" s="13">
        <v>0</v>
      </c>
      <c r="I21" s="13">
        <v>1</v>
      </c>
      <c r="J21" s="13">
        <v>0</v>
      </c>
      <c r="K21" s="13">
        <v>0</v>
      </c>
      <c r="L21" s="32">
        <v>0</v>
      </c>
      <c r="M21" s="34">
        <f>((UnderGraduate!F21-'2002 Year'!B17)/F21)</f>
        <v>0.5</v>
      </c>
      <c r="N21" s="17"/>
      <c r="O21" s="19"/>
    </row>
    <row r="22" spans="1:15" ht="19.5" customHeight="1">
      <c r="A22" s="8" t="s">
        <v>34</v>
      </c>
      <c r="B22" s="13">
        <v>0</v>
      </c>
      <c r="C22" s="13">
        <v>0</v>
      </c>
      <c r="D22" s="13">
        <v>2</v>
      </c>
      <c r="E22" s="13">
        <v>0</v>
      </c>
      <c r="F22" s="12">
        <v>2</v>
      </c>
      <c r="G22" s="13">
        <v>0</v>
      </c>
      <c r="H22" s="13">
        <v>2</v>
      </c>
      <c r="I22" s="13">
        <v>0</v>
      </c>
      <c r="J22" s="13">
        <v>1</v>
      </c>
      <c r="K22" s="13">
        <v>0</v>
      </c>
      <c r="L22" s="32">
        <v>0</v>
      </c>
      <c r="M22" s="34">
        <f>((UnderGraduate!F22-'2002 Year'!B18)/F22)</f>
        <v>0.5</v>
      </c>
      <c r="N22" s="18"/>
      <c r="O22" s="19"/>
    </row>
    <row r="23" spans="1:15" ht="19.5" customHeight="1">
      <c r="A23" s="8" t="s">
        <v>35</v>
      </c>
      <c r="B23" s="13">
        <v>46</v>
      </c>
      <c r="C23" s="13">
        <v>1</v>
      </c>
      <c r="D23" s="13">
        <v>0</v>
      </c>
      <c r="E23" s="13">
        <v>0</v>
      </c>
      <c r="F23" s="12">
        <v>47</v>
      </c>
      <c r="G23" s="13">
        <v>26</v>
      </c>
      <c r="H23" s="13">
        <v>21</v>
      </c>
      <c r="I23" s="13">
        <v>1</v>
      </c>
      <c r="J23" s="13">
        <v>2</v>
      </c>
      <c r="K23" s="13">
        <v>0</v>
      </c>
      <c r="L23" s="32">
        <v>0</v>
      </c>
      <c r="M23" s="34">
        <f>((UnderGraduate!F23-'2002 Year'!B19)/F23)</f>
        <v>0.9361702127659575</v>
      </c>
      <c r="N23" s="17"/>
      <c r="O23" s="19"/>
    </row>
    <row r="24" spans="1:15" ht="19.5" customHeight="1">
      <c r="A24" s="8" t="s">
        <v>36</v>
      </c>
      <c r="B24" s="13">
        <v>0</v>
      </c>
      <c r="C24" s="13">
        <v>7</v>
      </c>
      <c r="D24" s="13">
        <v>61</v>
      </c>
      <c r="E24" s="13">
        <v>1</v>
      </c>
      <c r="F24" s="12">
        <v>69</v>
      </c>
      <c r="G24" s="13">
        <v>51</v>
      </c>
      <c r="H24" s="13">
        <v>18</v>
      </c>
      <c r="I24" s="13">
        <v>8</v>
      </c>
      <c r="J24" s="13">
        <v>1</v>
      </c>
      <c r="K24" s="13">
        <v>0</v>
      </c>
      <c r="L24" s="32">
        <v>0</v>
      </c>
      <c r="M24" s="34">
        <f>((UnderGraduate!F24-'2002 Year'!B20)/F24)</f>
        <v>0.14492753623188406</v>
      </c>
      <c r="N24" s="18"/>
      <c r="O24" s="19"/>
    </row>
    <row r="25" spans="1:15" ht="19.5" customHeight="1">
      <c r="A25" s="8" t="s">
        <v>4</v>
      </c>
      <c r="B25" s="14">
        <f>SUM(B6:B24)</f>
        <v>46</v>
      </c>
      <c r="C25" s="14">
        <f aca="true" t="shared" si="0" ref="C25:L25">SUM(C6:C24)</f>
        <v>212</v>
      </c>
      <c r="D25" s="14">
        <f t="shared" si="0"/>
        <v>1134</v>
      </c>
      <c r="E25" s="14">
        <f t="shared" si="0"/>
        <v>13</v>
      </c>
      <c r="F25" s="12">
        <f>SUM(F6:F24)</f>
        <v>1405</v>
      </c>
      <c r="G25" s="14">
        <f t="shared" si="0"/>
        <v>830</v>
      </c>
      <c r="H25" s="14">
        <f t="shared" si="0"/>
        <v>575</v>
      </c>
      <c r="I25" s="14">
        <f t="shared" si="0"/>
        <v>264</v>
      </c>
      <c r="J25" s="14">
        <f t="shared" si="0"/>
        <v>170</v>
      </c>
      <c r="K25" s="14">
        <f t="shared" si="0"/>
        <v>0</v>
      </c>
      <c r="L25" s="14">
        <f t="shared" si="0"/>
        <v>0</v>
      </c>
      <c r="M25" s="34">
        <f>((UnderGraduate!F25-'2002 Year'!B21)/F25)</f>
        <v>0.100355871886121</v>
      </c>
      <c r="N25" s="17"/>
      <c r="O25" s="19"/>
    </row>
    <row r="26" spans="1:15" ht="19.5" customHeight="1">
      <c r="A26" s="8" t="s">
        <v>11</v>
      </c>
      <c r="B26" s="13">
        <v>0</v>
      </c>
      <c r="C26" s="13">
        <v>10</v>
      </c>
      <c r="D26" s="13">
        <v>33</v>
      </c>
      <c r="E26" s="13">
        <v>15</v>
      </c>
      <c r="F26" s="12">
        <v>58</v>
      </c>
      <c r="G26" s="13">
        <v>31</v>
      </c>
      <c r="H26" s="13">
        <v>27</v>
      </c>
      <c r="I26" s="13">
        <v>9</v>
      </c>
      <c r="J26" s="13">
        <v>12</v>
      </c>
      <c r="K26" s="13">
        <v>0</v>
      </c>
      <c r="L26" s="32">
        <v>0</v>
      </c>
      <c r="M26" s="34">
        <f>((UnderGraduate!F26-'2002 Year'!B22)/F26)</f>
        <v>0</v>
      </c>
      <c r="N26" s="18"/>
      <c r="O26" s="19"/>
    </row>
    <row r="27" spans="1:15" ht="19.5" customHeight="1">
      <c r="A27" s="8" t="s">
        <v>55</v>
      </c>
      <c r="B27" s="13">
        <v>0</v>
      </c>
      <c r="C27" s="13">
        <v>7</v>
      </c>
      <c r="D27" s="13">
        <v>39</v>
      </c>
      <c r="E27" s="13">
        <v>0</v>
      </c>
      <c r="F27" s="12">
        <v>46</v>
      </c>
      <c r="G27" s="13">
        <v>24</v>
      </c>
      <c r="H27" s="13">
        <v>22</v>
      </c>
      <c r="I27" s="13">
        <v>4</v>
      </c>
      <c r="J27" s="13">
        <v>3</v>
      </c>
      <c r="K27" s="13">
        <v>0</v>
      </c>
      <c r="L27" s="32">
        <v>0</v>
      </c>
      <c r="M27" s="34">
        <f>((UnderGraduate!F27-'2002 Year'!B23)/F27)</f>
        <v>0</v>
      </c>
      <c r="N27" s="17"/>
      <c r="O27" s="19"/>
    </row>
    <row r="28" spans="1:15" s="5" customFormat="1" ht="19.5" customHeight="1">
      <c r="A28" s="8" t="s">
        <v>4</v>
      </c>
      <c r="B28" s="14">
        <f>SUM(B25:B27)</f>
        <v>46</v>
      </c>
      <c r="C28" s="14">
        <f aca="true" t="shared" si="1" ref="C28:L28">SUM(C25:C27)</f>
        <v>229</v>
      </c>
      <c r="D28" s="14">
        <f t="shared" si="1"/>
        <v>1206</v>
      </c>
      <c r="E28" s="14">
        <f t="shared" si="1"/>
        <v>28</v>
      </c>
      <c r="F28" s="12">
        <f>SUM(F25:F27)</f>
        <v>1509</v>
      </c>
      <c r="G28" s="14">
        <f t="shared" si="1"/>
        <v>885</v>
      </c>
      <c r="H28" s="14">
        <f t="shared" si="1"/>
        <v>624</v>
      </c>
      <c r="I28" s="14">
        <f t="shared" si="1"/>
        <v>277</v>
      </c>
      <c r="J28" s="14">
        <f t="shared" si="1"/>
        <v>185</v>
      </c>
      <c r="K28" s="14">
        <f t="shared" si="1"/>
        <v>0</v>
      </c>
      <c r="L28" s="14">
        <f t="shared" si="1"/>
        <v>0</v>
      </c>
      <c r="M28" s="34">
        <f>((UnderGraduate!F28-'2002 Year'!B24)/F28)</f>
        <v>0.09343936381709742</v>
      </c>
      <c r="N28" s="17"/>
      <c r="O28" s="31"/>
    </row>
    <row r="29" spans="13:15" ht="12.75">
      <c r="M29" s="20"/>
      <c r="N29" s="18"/>
      <c r="O29" s="19"/>
    </row>
    <row r="30" spans="1:14" ht="12.75">
      <c r="A30" t="s">
        <v>42</v>
      </c>
      <c r="M30" s="20"/>
      <c r="N30" s="17"/>
    </row>
    <row r="31" spans="1:14" ht="12.75">
      <c r="A31" t="s">
        <v>43</v>
      </c>
      <c r="M31" s="20"/>
      <c r="N31" s="19"/>
    </row>
    <row r="32" spans="1:14" ht="12.75">
      <c r="A32" t="s">
        <v>44</v>
      </c>
      <c r="M32" s="20"/>
      <c r="N32" s="19"/>
    </row>
    <row r="33" spans="1:5" ht="12.75">
      <c r="A33" t="s">
        <v>45</v>
      </c>
      <c r="E33" t="s">
        <v>62</v>
      </c>
    </row>
    <row r="34" ht="12.75">
      <c r="B34" t="s">
        <v>46</v>
      </c>
    </row>
    <row r="35" ht="12.75">
      <c r="B35" t="s">
        <v>41</v>
      </c>
    </row>
    <row r="36" ht="12.75">
      <c r="B36" t="s">
        <v>48</v>
      </c>
    </row>
    <row r="37" ht="12.75">
      <c r="A37" t="s">
        <v>49</v>
      </c>
    </row>
    <row r="39" spans="1:2" ht="12.75">
      <c r="A39" t="s">
        <v>59</v>
      </c>
      <c r="B39">
        <f>SUM(Graduate!E26,F28)</f>
        <v>2251</v>
      </c>
    </row>
    <row r="40" spans="1:2" ht="12.75">
      <c r="A40" t="s">
        <v>60</v>
      </c>
      <c r="B40">
        <v>2425</v>
      </c>
    </row>
    <row r="41" spans="1:2" ht="12.75">
      <c r="A41" t="s">
        <v>61</v>
      </c>
      <c r="B41">
        <f>B40-B39</f>
        <v>174</v>
      </c>
    </row>
  </sheetData>
  <mergeCells count="2">
    <mergeCell ref="A1:M1"/>
    <mergeCell ref="A2:M2"/>
  </mergeCells>
  <printOptions horizontalCentered="1" verticalCentered="1"/>
  <pageMargins left="0.25" right="0.25" top="0.25" bottom="0.25" header="0.25" footer="0.25"/>
  <pageSetup fitToHeight="1" fitToWidth="1" horizontalDpi="600" verticalDpi="600" orientation="landscape" scale="88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workbookViewId="0" topLeftCell="A16">
      <selection activeCell="L24" sqref="L24"/>
    </sheetView>
  </sheetViews>
  <sheetFormatPr defaultColWidth="9.140625" defaultRowHeight="19.5" customHeight="1"/>
  <cols>
    <col min="1" max="11" width="11.7109375" style="47" customWidth="1"/>
    <col min="12" max="12" width="11.7109375" style="48" customWidth="1"/>
    <col min="13" max="16384" width="11.7109375" style="47" customWidth="1"/>
  </cols>
  <sheetData>
    <row r="1" spans="1:13" ht="19.5" customHeight="1">
      <c r="A1" s="57" t="s">
        <v>38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46"/>
    </row>
    <row r="2" spans="1:13" ht="19.5" customHeight="1">
      <c r="A2" s="57" t="s">
        <v>58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46"/>
    </row>
    <row r="3" spans="1:12" ht="19.5" customHeight="1">
      <c r="A3" s="43"/>
      <c r="B3" s="43"/>
      <c r="C3" s="43"/>
      <c r="D3" s="43"/>
      <c r="E3" s="43"/>
      <c r="F3" s="43"/>
      <c r="G3" s="43"/>
      <c r="H3" s="43" t="s">
        <v>39</v>
      </c>
      <c r="I3" s="43" t="s">
        <v>39</v>
      </c>
      <c r="J3" s="43" t="s">
        <v>40</v>
      </c>
      <c r="K3" s="43" t="s">
        <v>40</v>
      </c>
      <c r="L3" s="60" t="s">
        <v>37</v>
      </c>
    </row>
    <row r="4" spans="1:12" ht="19.5" customHeight="1">
      <c r="A4" s="44" t="s">
        <v>0</v>
      </c>
      <c r="B4" s="45" t="s">
        <v>1</v>
      </c>
      <c r="C4" s="45" t="s">
        <v>2</v>
      </c>
      <c r="D4" s="45" t="s">
        <v>3</v>
      </c>
      <c r="E4" s="45" t="s">
        <v>4</v>
      </c>
      <c r="F4" s="45" t="s">
        <v>5</v>
      </c>
      <c r="G4" s="45" t="s">
        <v>6</v>
      </c>
      <c r="H4" s="45" t="s">
        <v>5</v>
      </c>
      <c r="I4" s="45" t="s">
        <v>6</v>
      </c>
      <c r="J4" s="45" t="s">
        <v>5</v>
      </c>
      <c r="K4" s="45" t="s">
        <v>6</v>
      </c>
      <c r="L4" s="61"/>
    </row>
    <row r="5" spans="1:12" s="49" customFormat="1" ht="19.5" customHeight="1">
      <c r="A5" s="37" t="s">
        <v>12</v>
      </c>
      <c r="B5" s="27">
        <v>12</v>
      </c>
      <c r="C5" s="27">
        <v>9</v>
      </c>
      <c r="D5" s="27">
        <v>4</v>
      </c>
      <c r="E5" s="28">
        <v>25</v>
      </c>
      <c r="F5" s="27">
        <v>17</v>
      </c>
      <c r="G5" s="27">
        <v>7</v>
      </c>
      <c r="H5" s="27">
        <v>3</v>
      </c>
      <c r="I5" s="27">
        <v>1</v>
      </c>
      <c r="J5" s="27">
        <v>0</v>
      </c>
      <c r="K5" s="27">
        <v>0</v>
      </c>
      <c r="L5" s="29">
        <f>((E5-'2002 Year'!E2)/Graduate!E5)</f>
        <v>0</v>
      </c>
    </row>
    <row r="6" spans="1:12" ht="19.5" customHeight="1">
      <c r="A6" s="16" t="s">
        <v>13</v>
      </c>
      <c r="B6" s="26">
        <v>16</v>
      </c>
      <c r="C6" s="26">
        <v>25</v>
      </c>
      <c r="D6" s="26">
        <v>8</v>
      </c>
      <c r="E6" s="28">
        <v>49</v>
      </c>
      <c r="F6" s="26">
        <v>25</v>
      </c>
      <c r="G6" s="26">
        <v>24</v>
      </c>
      <c r="H6" s="26">
        <v>1</v>
      </c>
      <c r="I6" s="26">
        <v>4</v>
      </c>
      <c r="J6" s="26">
        <v>0</v>
      </c>
      <c r="K6" s="26">
        <v>0</v>
      </c>
      <c r="L6" s="29">
        <f>((E6-'2002 Year'!E3)/Graduate!E6)</f>
        <v>-0.5510204081632653</v>
      </c>
    </row>
    <row r="7" spans="1:12" ht="19.5" customHeight="1">
      <c r="A7" s="8" t="s">
        <v>15</v>
      </c>
      <c r="B7" s="13">
        <v>4</v>
      </c>
      <c r="C7" s="13">
        <v>20</v>
      </c>
      <c r="D7" s="13">
        <v>5</v>
      </c>
      <c r="E7" s="28">
        <v>29</v>
      </c>
      <c r="F7" s="13">
        <v>8</v>
      </c>
      <c r="G7" s="13">
        <v>21</v>
      </c>
      <c r="H7" s="13">
        <v>1</v>
      </c>
      <c r="I7" s="13">
        <v>0</v>
      </c>
      <c r="J7" s="13">
        <v>0</v>
      </c>
      <c r="K7" s="13">
        <v>0</v>
      </c>
      <c r="L7" s="29">
        <f>((E7-'2002 Year'!E4)/Graduate!E7)</f>
        <v>0.034482758620689655</v>
      </c>
    </row>
    <row r="8" spans="1:12" ht="19.5" customHeight="1">
      <c r="A8" s="8" t="s">
        <v>16</v>
      </c>
      <c r="B8" s="11">
        <v>0</v>
      </c>
      <c r="C8" s="11">
        <v>2</v>
      </c>
      <c r="D8" s="11">
        <v>0</v>
      </c>
      <c r="E8" s="28">
        <v>2</v>
      </c>
      <c r="F8" s="11">
        <v>1</v>
      </c>
      <c r="G8" s="11">
        <v>1</v>
      </c>
      <c r="H8" s="11">
        <v>0</v>
      </c>
      <c r="I8" s="11">
        <v>0</v>
      </c>
      <c r="J8" s="11">
        <v>0</v>
      </c>
      <c r="K8" s="11">
        <v>0</v>
      </c>
      <c r="L8" s="29">
        <f>((E8-'2002 Year'!E5)/Graduate!E8)</f>
        <v>0</v>
      </c>
    </row>
    <row r="9" spans="1:12" ht="19.5" customHeight="1">
      <c r="A9" s="8" t="s">
        <v>17</v>
      </c>
      <c r="B9" s="13">
        <v>7</v>
      </c>
      <c r="C9" s="13">
        <v>23</v>
      </c>
      <c r="D9" s="13">
        <v>1</v>
      </c>
      <c r="E9" s="28">
        <v>31</v>
      </c>
      <c r="F9" s="13">
        <v>14</v>
      </c>
      <c r="G9" s="13">
        <v>17</v>
      </c>
      <c r="H9" s="13">
        <v>3</v>
      </c>
      <c r="I9" s="13">
        <v>3</v>
      </c>
      <c r="J9" s="13">
        <v>0</v>
      </c>
      <c r="K9" s="13">
        <v>0</v>
      </c>
      <c r="L9" s="29" t="s">
        <v>67</v>
      </c>
    </row>
    <row r="10" spans="1:12" ht="19.5" customHeight="1">
      <c r="A10" s="8" t="s">
        <v>18</v>
      </c>
      <c r="B10" s="13">
        <v>21</v>
      </c>
      <c r="C10" s="13">
        <v>37</v>
      </c>
      <c r="D10" s="13">
        <v>16</v>
      </c>
      <c r="E10" s="28">
        <v>74</v>
      </c>
      <c r="F10" s="13">
        <v>27</v>
      </c>
      <c r="G10" s="13">
        <v>46</v>
      </c>
      <c r="H10" s="13">
        <v>6</v>
      </c>
      <c r="I10" s="13">
        <v>5</v>
      </c>
      <c r="J10" s="13">
        <v>0</v>
      </c>
      <c r="K10" s="13">
        <v>0</v>
      </c>
      <c r="L10" s="29">
        <f>((E10-'2002 Year'!E6)/Graduate!E10)</f>
        <v>0.1891891891891892</v>
      </c>
    </row>
    <row r="11" spans="1:12" ht="19.5" customHeight="1">
      <c r="A11" s="8" t="s">
        <v>19</v>
      </c>
      <c r="B11" s="11">
        <v>15</v>
      </c>
      <c r="C11" s="11">
        <v>19</v>
      </c>
      <c r="D11" s="11">
        <v>7</v>
      </c>
      <c r="E11" s="28">
        <v>41</v>
      </c>
      <c r="F11" s="11">
        <v>16</v>
      </c>
      <c r="G11" s="11">
        <v>25</v>
      </c>
      <c r="H11" s="11">
        <v>3</v>
      </c>
      <c r="I11" s="11">
        <v>1</v>
      </c>
      <c r="J11" s="11">
        <v>0</v>
      </c>
      <c r="K11" s="11">
        <v>0</v>
      </c>
      <c r="L11" s="29">
        <f>((E11-'2002 Year'!E7)/Graduate!E11)</f>
        <v>0.1951219512195122</v>
      </c>
    </row>
    <row r="12" spans="1:12" ht="19.5" customHeight="1">
      <c r="A12" s="8" t="s">
        <v>20</v>
      </c>
      <c r="B12" s="13">
        <v>15</v>
      </c>
      <c r="C12" s="13">
        <v>27</v>
      </c>
      <c r="D12" s="13">
        <v>5</v>
      </c>
      <c r="E12" s="28">
        <v>47</v>
      </c>
      <c r="F12" s="13">
        <v>21</v>
      </c>
      <c r="G12" s="13">
        <v>26</v>
      </c>
      <c r="H12" s="13">
        <v>2</v>
      </c>
      <c r="I12" s="13">
        <v>2</v>
      </c>
      <c r="J12" s="13">
        <v>0</v>
      </c>
      <c r="K12" s="13">
        <v>0</v>
      </c>
      <c r="L12" s="29">
        <f>((E12-'2002 Year'!E8)/Graduate!E12)</f>
        <v>0.19148936170212766</v>
      </c>
    </row>
    <row r="13" spans="1:12" ht="19.5" customHeight="1">
      <c r="A13" s="8" t="s">
        <v>21</v>
      </c>
      <c r="B13" s="11">
        <v>13</v>
      </c>
      <c r="C13" s="11">
        <v>25</v>
      </c>
      <c r="D13" s="11">
        <v>7</v>
      </c>
      <c r="E13" s="28">
        <v>45</v>
      </c>
      <c r="F13" s="11">
        <v>17</v>
      </c>
      <c r="G13" s="11">
        <v>28</v>
      </c>
      <c r="H13" s="11">
        <v>1</v>
      </c>
      <c r="I13" s="11">
        <v>4</v>
      </c>
      <c r="J13" s="11">
        <v>0</v>
      </c>
      <c r="K13" s="11">
        <v>0</v>
      </c>
      <c r="L13" s="29">
        <f>((E13-'2002 Year'!E9)/Graduate!E13)</f>
        <v>-0.17777777777777778</v>
      </c>
    </row>
    <row r="14" spans="1:12" ht="19.5" customHeight="1">
      <c r="A14" s="8" t="s">
        <v>22</v>
      </c>
      <c r="B14" s="13">
        <v>24</v>
      </c>
      <c r="C14" s="13">
        <v>20</v>
      </c>
      <c r="D14" s="13">
        <v>8</v>
      </c>
      <c r="E14" s="28">
        <v>52</v>
      </c>
      <c r="F14" s="13">
        <v>37</v>
      </c>
      <c r="G14" s="13">
        <v>15</v>
      </c>
      <c r="H14" s="13">
        <v>7</v>
      </c>
      <c r="I14" s="13">
        <v>4</v>
      </c>
      <c r="J14" s="13">
        <v>0</v>
      </c>
      <c r="K14" s="13">
        <v>0</v>
      </c>
      <c r="L14" s="29">
        <f>((E14-'2002 Year'!E10)/Graduate!E14)</f>
        <v>-0.057692307692307696</v>
      </c>
    </row>
    <row r="15" spans="1:12" ht="19.5" customHeight="1">
      <c r="A15" s="8" t="s">
        <v>23</v>
      </c>
      <c r="B15" s="11">
        <v>7</v>
      </c>
      <c r="C15" s="11">
        <v>4</v>
      </c>
      <c r="D15" s="11">
        <v>0</v>
      </c>
      <c r="E15" s="28">
        <v>11</v>
      </c>
      <c r="F15" s="11">
        <v>9</v>
      </c>
      <c r="G15" s="11">
        <v>2</v>
      </c>
      <c r="H15" s="11">
        <v>1</v>
      </c>
      <c r="I15" s="11">
        <v>1</v>
      </c>
      <c r="J15" s="11">
        <v>0</v>
      </c>
      <c r="K15" s="11">
        <v>0</v>
      </c>
      <c r="L15" s="29">
        <f>((E15-'2002 Year'!E11)/Graduate!E15)</f>
        <v>0.5454545454545454</v>
      </c>
    </row>
    <row r="16" spans="1:12" ht="19.5" customHeight="1">
      <c r="A16" s="8" t="s">
        <v>25</v>
      </c>
      <c r="B16" s="13">
        <v>12</v>
      </c>
      <c r="C16" s="13">
        <v>15</v>
      </c>
      <c r="D16" s="13">
        <v>8</v>
      </c>
      <c r="E16" s="28">
        <v>35</v>
      </c>
      <c r="F16" s="13">
        <v>9</v>
      </c>
      <c r="G16" s="13">
        <v>26</v>
      </c>
      <c r="H16" s="13">
        <v>0</v>
      </c>
      <c r="I16" s="13">
        <v>3</v>
      </c>
      <c r="J16" s="13">
        <v>0</v>
      </c>
      <c r="K16" s="13">
        <v>0</v>
      </c>
      <c r="L16" s="29">
        <f>((E16-'2002 Year'!E12)/Graduate!E16)</f>
        <v>-0.11428571428571428</v>
      </c>
    </row>
    <row r="17" spans="1:12" ht="19.5" customHeight="1">
      <c r="A17" s="8" t="s">
        <v>26</v>
      </c>
      <c r="B17" s="11">
        <v>7</v>
      </c>
      <c r="C17" s="11">
        <v>9</v>
      </c>
      <c r="D17" s="11">
        <v>3</v>
      </c>
      <c r="E17" s="28">
        <v>19</v>
      </c>
      <c r="F17" s="11">
        <v>9</v>
      </c>
      <c r="G17" s="11">
        <v>10</v>
      </c>
      <c r="H17" s="11">
        <v>0</v>
      </c>
      <c r="I17" s="11">
        <v>0</v>
      </c>
      <c r="J17" s="11">
        <v>0</v>
      </c>
      <c r="K17" s="11">
        <v>0</v>
      </c>
      <c r="L17" s="29" t="s">
        <v>67</v>
      </c>
    </row>
    <row r="18" spans="1:12" ht="19.5" customHeight="1">
      <c r="A18" s="8" t="s">
        <v>27</v>
      </c>
      <c r="B18" s="13">
        <v>3</v>
      </c>
      <c r="C18" s="13">
        <v>12</v>
      </c>
      <c r="D18" s="13">
        <v>7</v>
      </c>
      <c r="E18" s="28">
        <v>22</v>
      </c>
      <c r="F18" s="13">
        <v>9</v>
      </c>
      <c r="G18" s="13">
        <v>13</v>
      </c>
      <c r="H18" s="13">
        <v>3</v>
      </c>
      <c r="I18" s="13">
        <v>2</v>
      </c>
      <c r="J18" s="13">
        <v>0</v>
      </c>
      <c r="K18" s="13">
        <v>0</v>
      </c>
      <c r="L18" s="29">
        <f>((E18-'2002 Year'!E13)/Graduate!E18)</f>
        <v>-0.18181818181818182</v>
      </c>
    </row>
    <row r="19" spans="1:12" ht="19.5" customHeight="1">
      <c r="A19" s="8" t="s">
        <v>30</v>
      </c>
      <c r="B19" s="11">
        <v>5</v>
      </c>
      <c r="C19" s="11">
        <v>13</v>
      </c>
      <c r="D19" s="11">
        <v>11</v>
      </c>
      <c r="E19" s="28">
        <v>29</v>
      </c>
      <c r="F19" s="11">
        <v>17</v>
      </c>
      <c r="G19" s="11">
        <v>12</v>
      </c>
      <c r="H19" s="11">
        <v>1</v>
      </c>
      <c r="I19" s="11">
        <v>2</v>
      </c>
      <c r="J19" s="11">
        <v>0</v>
      </c>
      <c r="K19" s="11">
        <v>0</v>
      </c>
      <c r="L19" s="29">
        <f>((E19-'2002 Year'!E14)/Graduate!E19)</f>
        <v>0.4827586206896552</v>
      </c>
    </row>
    <row r="20" spans="1:12" ht="19.5" customHeight="1">
      <c r="A20" s="8" t="s">
        <v>31</v>
      </c>
      <c r="B20" s="13">
        <v>6</v>
      </c>
      <c r="C20" s="13">
        <v>15</v>
      </c>
      <c r="D20" s="13">
        <v>7</v>
      </c>
      <c r="E20" s="28">
        <v>28</v>
      </c>
      <c r="F20" s="13">
        <v>14</v>
      </c>
      <c r="G20" s="13">
        <v>14</v>
      </c>
      <c r="H20" s="13">
        <v>0</v>
      </c>
      <c r="I20" s="13">
        <v>1</v>
      </c>
      <c r="J20" s="13">
        <v>0</v>
      </c>
      <c r="K20" s="13">
        <v>0</v>
      </c>
      <c r="L20" s="29">
        <f>((E20-'2002 Year'!E15)/Graduate!E20)</f>
        <v>0.35714285714285715</v>
      </c>
    </row>
    <row r="21" spans="1:12" ht="19.5" customHeight="1">
      <c r="A21" s="8" t="s">
        <v>33</v>
      </c>
      <c r="B21" s="11">
        <v>13</v>
      </c>
      <c r="C21" s="11">
        <v>37</v>
      </c>
      <c r="D21" s="11">
        <v>14</v>
      </c>
      <c r="E21" s="28">
        <v>64</v>
      </c>
      <c r="F21" s="11">
        <v>22</v>
      </c>
      <c r="G21" s="11">
        <v>42</v>
      </c>
      <c r="H21" s="11">
        <v>2</v>
      </c>
      <c r="I21" s="11">
        <v>1</v>
      </c>
      <c r="J21" s="11">
        <v>0</v>
      </c>
      <c r="K21" s="11">
        <v>0</v>
      </c>
      <c r="L21" s="29">
        <f>((E21-'2002 Year'!E16)/Graduate!E21)</f>
        <v>0.265625</v>
      </c>
    </row>
    <row r="22" spans="1:12" ht="19.5" customHeight="1">
      <c r="A22" s="8" t="s">
        <v>36</v>
      </c>
      <c r="B22" s="13">
        <v>10</v>
      </c>
      <c r="C22" s="13">
        <v>16</v>
      </c>
      <c r="D22" s="13">
        <v>12</v>
      </c>
      <c r="E22" s="28">
        <v>38</v>
      </c>
      <c r="F22" s="13">
        <v>17</v>
      </c>
      <c r="G22" s="13">
        <v>21</v>
      </c>
      <c r="H22" s="13">
        <v>2</v>
      </c>
      <c r="I22" s="13">
        <v>1</v>
      </c>
      <c r="J22" s="13">
        <v>0</v>
      </c>
      <c r="K22" s="13">
        <v>0</v>
      </c>
      <c r="L22" s="29">
        <f>((E22-'2002 Year'!E17)/Graduate!E22)</f>
        <v>0.13157894736842105</v>
      </c>
    </row>
    <row r="23" spans="1:12" ht="19.5" customHeight="1">
      <c r="A23" s="8" t="s">
        <v>4</v>
      </c>
      <c r="B23" s="12">
        <f>SUM(B5:B24)</f>
        <v>204</v>
      </c>
      <c r="C23" s="12">
        <f>SUM(C5:C24)</f>
        <v>363</v>
      </c>
      <c r="D23" s="12">
        <f>SUM(D5:D24)</f>
        <v>133</v>
      </c>
      <c r="E23" s="12">
        <f>SUM(E5:E22)</f>
        <v>641</v>
      </c>
      <c r="F23" s="12">
        <f>SUM(F5:F24)</f>
        <v>301</v>
      </c>
      <c r="G23" s="12">
        <f>SUM(G5:G24)</f>
        <v>383</v>
      </c>
      <c r="H23" s="12">
        <f>SUM(H5:H24)</f>
        <v>36</v>
      </c>
      <c r="I23" s="12">
        <f>SUM(I5:I24)</f>
        <v>37</v>
      </c>
      <c r="J23" s="12">
        <f>SUM(J5:J24)</f>
        <v>0</v>
      </c>
      <c r="K23" s="12">
        <f>SUM(K5:K24)</f>
        <v>0</v>
      </c>
      <c r="L23" s="29">
        <f>((E23-'2002 Year'!E20)/Graduate!E23)</f>
        <v>0.11700468018720749</v>
      </c>
    </row>
    <row r="24" spans="1:12" ht="19.5" customHeight="1">
      <c r="A24" s="8" t="s">
        <v>11</v>
      </c>
      <c r="B24" s="11">
        <v>14</v>
      </c>
      <c r="C24" s="11">
        <v>35</v>
      </c>
      <c r="D24" s="11">
        <v>10</v>
      </c>
      <c r="E24" s="28">
        <v>59</v>
      </c>
      <c r="F24" s="11">
        <v>12</v>
      </c>
      <c r="G24" s="11">
        <v>33</v>
      </c>
      <c r="H24" s="11">
        <v>0</v>
      </c>
      <c r="I24" s="11">
        <v>2</v>
      </c>
      <c r="J24" s="11">
        <v>0</v>
      </c>
      <c r="K24" s="11">
        <v>0</v>
      </c>
      <c r="L24" s="29">
        <f>((E24-'2002 Year'!E19)/Graduate!E24)</f>
        <v>0.7796610169491526</v>
      </c>
    </row>
    <row r="25" spans="1:12" ht="19.5" customHeight="1">
      <c r="A25" s="8" t="s">
        <v>56</v>
      </c>
      <c r="B25" s="11">
        <v>13</v>
      </c>
      <c r="C25" s="11">
        <v>26</v>
      </c>
      <c r="D25" s="11">
        <v>3</v>
      </c>
      <c r="E25" s="28">
        <v>42</v>
      </c>
      <c r="F25" s="11">
        <v>20</v>
      </c>
      <c r="G25" s="11">
        <v>21</v>
      </c>
      <c r="H25" s="11">
        <v>2</v>
      </c>
      <c r="I25" s="11">
        <v>0</v>
      </c>
      <c r="J25" s="11">
        <v>0</v>
      </c>
      <c r="K25" s="11">
        <v>0</v>
      </c>
      <c r="L25" s="29" t="s">
        <v>67</v>
      </c>
    </row>
    <row r="26" spans="1:12" ht="19.5" customHeight="1">
      <c r="A26" s="8" t="s">
        <v>4</v>
      </c>
      <c r="B26" s="12">
        <f>SUM(B23:B25)</f>
        <v>217</v>
      </c>
      <c r="C26" s="12">
        <f aca="true" t="shared" si="0" ref="C26:K26">SUM(C23:C25)</f>
        <v>389</v>
      </c>
      <c r="D26" s="12">
        <f t="shared" si="0"/>
        <v>136</v>
      </c>
      <c r="E26" s="28">
        <f>SUM(E23:E25)</f>
        <v>742</v>
      </c>
      <c r="F26" s="12">
        <f t="shared" si="0"/>
        <v>321</v>
      </c>
      <c r="G26" s="12">
        <f t="shared" si="0"/>
        <v>404</v>
      </c>
      <c r="H26" s="12">
        <f t="shared" si="0"/>
        <v>38</v>
      </c>
      <c r="I26" s="12">
        <f t="shared" si="0"/>
        <v>37</v>
      </c>
      <c r="J26" s="12">
        <f t="shared" si="0"/>
        <v>0</v>
      </c>
      <c r="K26" s="12">
        <f t="shared" si="0"/>
        <v>0</v>
      </c>
      <c r="L26" s="29">
        <f>((E26-'2002 Year'!E18)/Graduate!E26)</f>
        <v>0.25471698113207547</v>
      </c>
    </row>
    <row r="29" ht="19.5" customHeight="1">
      <c r="A29" s="47" t="s">
        <v>47</v>
      </c>
    </row>
    <row r="30" ht="19.5" customHeight="1">
      <c r="A30" s="47" t="s">
        <v>44</v>
      </c>
    </row>
    <row r="31" ht="19.5" customHeight="1">
      <c r="A31" s="47" t="s">
        <v>42</v>
      </c>
    </row>
    <row r="33" spans="1:12" ht="19.5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8"/>
    </row>
    <row r="34" spans="1:12" ht="19.5" customHeight="1">
      <c r="A34" s="50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9"/>
    </row>
    <row r="35" spans="1:12" ht="19.5" customHeight="1">
      <c r="A35" s="52"/>
      <c r="B35" s="53"/>
      <c r="C35" s="53"/>
      <c r="D35" s="53"/>
      <c r="E35" s="54"/>
      <c r="F35" s="53"/>
      <c r="G35" s="53"/>
      <c r="H35" s="53"/>
      <c r="I35" s="53"/>
      <c r="J35" s="53"/>
      <c r="K35" s="53"/>
      <c r="L35" s="55"/>
    </row>
    <row r="36" spans="1:12" ht="19.5" customHeight="1">
      <c r="A36" s="52"/>
      <c r="B36" s="53"/>
      <c r="C36" s="53"/>
      <c r="D36" s="53"/>
      <c r="E36" s="54"/>
      <c r="F36" s="53"/>
      <c r="G36" s="53"/>
      <c r="H36" s="53"/>
      <c r="I36" s="53"/>
      <c r="J36" s="53"/>
      <c r="K36" s="53"/>
      <c r="L36" s="55"/>
    </row>
    <row r="37" spans="1:12" ht="19.5" customHeight="1">
      <c r="A37" s="52"/>
      <c r="B37" s="53"/>
      <c r="C37" s="53"/>
      <c r="D37" s="53"/>
      <c r="E37" s="54"/>
      <c r="F37" s="53"/>
      <c r="G37" s="53"/>
      <c r="H37" s="53"/>
      <c r="I37" s="53"/>
      <c r="J37" s="53"/>
      <c r="K37" s="53"/>
      <c r="L37" s="56"/>
    </row>
    <row r="38" spans="1:12" ht="19.5" customHeight="1">
      <c r="A38" s="52"/>
      <c r="B38" s="53"/>
      <c r="C38" s="53"/>
      <c r="D38" s="53"/>
      <c r="E38" s="54"/>
      <c r="F38" s="53"/>
      <c r="G38" s="53"/>
      <c r="H38" s="53"/>
      <c r="I38" s="53"/>
      <c r="J38" s="53"/>
      <c r="K38" s="53"/>
      <c r="L38" s="55"/>
    </row>
    <row r="39" spans="1:12" ht="19.5" customHeight="1">
      <c r="A39" s="52"/>
      <c r="B39" s="53"/>
      <c r="C39" s="53"/>
      <c r="D39" s="53"/>
      <c r="E39" s="54"/>
      <c r="F39" s="53"/>
      <c r="G39" s="53"/>
      <c r="H39" s="53"/>
      <c r="I39" s="53"/>
      <c r="J39" s="53"/>
      <c r="K39" s="53"/>
      <c r="L39" s="56"/>
    </row>
    <row r="40" spans="1:12" ht="19.5" customHeight="1">
      <c r="A40" s="52"/>
      <c r="B40" s="53"/>
      <c r="C40" s="53"/>
      <c r="D40" s="53"/>
      <c r="E40" s="54"/>
      <c r="F40" s="53"/>
      <c r="G40" s="53"/>
      <c r="H40" s="53"/>
      <c r="I40" s="53"/>
      <c r="J40" s="53"/>
      <c r="K40" s="53"/>
      <c r="L40" s="55"/>
    </row>
    <row r="41" spans="1:12" ht="19.5" customHeight="1">
      <c r="A41" s="52"/>
      <c r="B41" s="53"/>
      <c r="C41" s="53"/>
      <c r="D41" s="53"/>
      <c r="E41" s="54"/>
      <c r="F41" s="53"/>
      <c r="G41" s="53"/>
      <c r="H41" s="53"/>
      <c r="I41" s="53"/>
      <c r="J41" s="53"/>
      <c r="K41" s="53"/>
      <c r="L41" s="55"/>
    </row>
    <row r="42" spans="1:12" ht="19.5" customHeight="1">
      <c r="A42" s="52"/>
      <c r="B42" s="53"/>
      <c r="C42" s="53"/>
      <c r="D42" s="53"/>
      <c r="E42" s="54"/>
      <c r="F42" s="53"/>
      <c r="G42" s="53"/>
      <c r="H42" s="53"/>
      <c r="I42" s="53"/>
      <c r="J42" s="53"/>
      <c r="K42" s="53"/>
      <c r="L42" s="55"/>
    </row>
    <row r="43" spans="1:12" ht="19.5" customHeight="1">
      <c r="A43" s="52"/>
      <c r="B43" s="53"/>
      <c r="C43" s="53"/>
      <c r="D43" s="53"/>
      <c r="E43" s="54"/>
      <c r="F43" s="53"/>
      <c r="G43" s="53"/>
      <c r="H43" s="53"/>
      <c r="I43" s="53"/>
      <c r="J43" s="53"/>
      <c r="K43" s="53"/>
      <c r="L43" s="55"/>
    </row>
    <row r="44" spans="1:12" ht="19.5" customHeight="1">
      <c r="A44" s="52"/>
      <c r="B44" s="53"/>
      <c r="C44" s="53"/>
      <c r="D44" s="53"/>
      <c r="E44" s="54"/>
      <c r="F44" s="53"/>
      <c r="G44" s="53"/>
      <c r="H44" s="53"/>
      <c r="I44" s="53"/>
      <c r="J44" s="53"/>
      <c r="K44" s="53"/>
      <c r="L44" s="55"/>
    </row>
    <row r="45" spans="1:12" ht="19.5" customHeight="1">
      <c r="A45" s="52"/>
      <c r="B45" s="53"/>
      <c r="C45" s="53"/>
      <c r="D45" s="53"/>
      <c r="E45" s="54"/>
      <c r="F45" s="53"/>
      <c r="G45" s="53"/>
      <c r="H45" s="53"/>
      <c r="I45" s="53"/>
      <c r="J45" s="53"/>
      <c r="K45" s="53"/>
      <c r="L45" s="56"/>
    </row>
    <row r="46" spans="1:12" ht="19.5" customHeight="1">
      <c r="A46" s="52"/>
      <c r="B46" s="53"/>
      <c r="C46" s="53"/>
      <c r="D46" s="53"/>
      <c r="E46" s="54"/>
      <c r="F46" s="53"/>
      <c r="G46" s="53"/>
      <c r="H46" s="53"/>
      <c r="I46" s="53"/>
      <c r="J46" s="53"/>
      <c r="K46" s="53"/>
      <c r="L46" s="55"/>
    </row>
    <row r="47" spans="1:12" ht="19.5" customHeight="1">
      <c r="A47" s="52"/>
      <c r="B47" s="53"/>
      <c r="C47" s="53"/>
      <c r="D47" s="53"/>
      <c r="E47" s="54"/>
      <c r="F47" s="53"/>
      <c r="G47" s="53"/>
      <c r="H47" s="53"/>
      <c r="I47" s="53"/>
      <c r="J47" s="53"/>
      <c r="K47" s="53"/>
      <c r="L47" s="56"/>
    </row>
    <row r="48" spans="1:12" ht="19.5" customHeight="1">
      <c r="A48" s="52"/>
      <c r="B48" s="53"/>
      <c r="C48" s="53"/>
      <c r="D48" s="53"/>
      <c r="E48" s="54"/>
      <c r="F48" s="53"/>
      <c r="G48" s="53"/>
      <c r="H48" s="53"/>
      <c r="I48" s="53"/>
      <c r="J48" s="53"/>
      <c r="K48" s="53"/>
      <c r="L48" s="56"/>
    </row>
    <row r="49" spans="1:12" ht="19.5" customHeight="1">
      <c r="A49" s="52"/>
      <c r="B49" s="53"/>
      <c r="C49" s="53"/>
      <c r="D49" s="53"/>
      <c r="E49" s="54"/>
      <c r="F49" s="53"/>
      <c r="G49" s="53"/>
      <c r="H49" s="53"/>
      <c r="I49" s="53"/>
      <c r="J49" s="53"/>
      <c r="K49" s="53"/>
      <c r="L49" s="55"/>
    </row>
    <row r="50" spans="1:12" ht="19.5" customHeight="1">
      <c r="A50" s="52"/>
      <c r="B50" s="53"/>
      <c r="C50" s="53"/>
      <c r="D50" s="53"/>
      <c r="E50" s="54"/>
      <c r="F50" s="53"/>
      <c r="G50" s="53"/>
      <c r="H50" s="53"/>
      <c r="I50" s="53"/>
      <c r="J50" s="53"/>
      <c r="K50" s="53"/>
      <c r="L50" s="55"/>
    </row>
    <row r="51" spans="1:12" ht="19.5" customHeight="1">
      <c r="A51" s="52"/>
      <c r="B51" s="53"/>
      <c r="C51" s="53"/>
      <c r="D51" s="53"/>
      <c r="E51" s="54"/>
      <c r="F51" s="53"/>
      <c r="G51" s="53"/>
      <c r="H51" s="53"/>
      <c r="I51" s="53"/>
      <c r="J51" s="53"/>
      <c r="K51" s="53"/>
      <c r="L51" s="55"/>
    </row>
    <row r="52" spans="1:12" ht="19.5" customHeight="1">
      <c r="A52" s="52"/>
      <c r="B52" s="53"/>
      <c r="C52" s="53"/>
      <c r="D52" s="53"/>
      <c r="E52" s="54"/>
      <c r="F52" s="53"/>
      <c r="G52" s="53"/>
      <c r="H52" s="53"/>
      <c r="I52" s="53"/>
      <c r="J52" s="53"/>
      <c r="K52" s="53"/>
      <c r="L52" s="55"/>
    </row>
    <row r="53" spans="1:12" ht="19.5" customHeight="1">
      <c r="A53" s="52"/>
      <c r="B53" s="53"/>
      <c r="C53" s="53"/>
      <c r="D53" s="53"/>
      <c r="E53" s="54"/>
      <c r="F53" s="53"/>
      <c r="G53" s="53"/>
      <c r="H53" s="53"/>
      <c r="I53" s="53"/>
      <c r="J53" s="53"/>
      <c r="K53" s="53"/>
      <c r="L53" s="55"/>
    </row>
    <row r="54" spans="1:12" ht="19.5" customHeight="1">
      <c r="A54" s="52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5"/>
    </row>
  </sheetData>
  <mergeCells count="4">
    <mergeCell ref="A1:L1"/>
    <mergeCell ref="A2:L2"/>
    <mergeCell ref="L33:L34"/>
    <mergeCell ref="L3:L4"/>
  </mergeCells>
  <printOptions horizontalCentered="1"/>
  <pageMargins left="0.05" right="0.05" top="0.05" bottom="0.05" header="0.05" footer="0.05"/>
  <pageSetup fitToHeight="1" fitToWidth="1" horizontalDpi="600" verticalDpi="600" orientation="landscape" r:id="rId1"/>
  <rowBreaks count="1" manualBreakCount="1">
    <brk id="2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E19" sqref="E19"/>
    </sheetView>
  </sheetViews>
  <sheetFormatPr defaultColWidth="9.140625" defaultRowHeight="12.75"/>
  <cols>
    <col min="1" max="1" width="11.00390625" style="0" customWidth="1"/>
    <col min="2" max="2" width="11.57421875" style="0" customWidth="1"/>
    <col min="4" max="4" width="10.7109375" style="0" customWidth="1"/>
    <col min="5" max="5" width="12.00390625" style="0" bestFit="1" customWidth="1"/>
  </cols>
  <sheetData>
    <row r="1" spans="1:5" ht="12.75">
      <c r="A1" s="62" t="s">
        <v>63</v>
      </c>
      <c r="B1" s="63"/>
      <c r="D1" s="64" t="s">
        <v>64</v>
      </c>
      <c r="E1" s="64"/>
    </row>
    <row r="2" spans="1:5" ht="12.75">
      <c r="A2" s="16" t="s">
        <v>12</v>
      </c>
      <c r="B2" s="15">
        <v>28</v>
      </c>
      <c r="C2" s="2"/>
      <c r="D2" s="25" t="s">
        <v>12</v>
      </c>
      <c r="E2" s="22">
        <v>25</v>
      </c>
    </row>
    <row r="3" spans="1:5" ht="12.75">
      <c r="A3" s="8" t="s">
        <v>13</v>
      </c>
      <c r="B3" s="10">
        <v>237</v>
      </c>
      <c r="C3" s="2"/>
      <c r="D3" s="24" t="s">
        <v>13</v>
      </c>
      <c r="E3" s="23">
        <v>76</v>
      </c>
    </row>
    <row r="4" spans="1:5" ht="12.75">
      <c r="A4" s="8" t="s">
        <v>14</v>
      </c>
      <c r="B4" s="9">
        <v>35</v>
      </c>
      <c r="C4" s="2"/>
      <c r="D4" s="21" t="s">
        <v>15</v>
      </c>
      <c r="E4" s="22">
        <v>28</v>
      </c>
    </row>
    <row r="5" spans="1:5" ht="12.75">
      <c r="A5" s="8" t="s">
        <v>16</v>
      </c>
      <c r="B5" s="9">
        <v>7</v>
      </c>
      <c r="C5" s="2"/>
      <c r="D5" s="21" t="s">
        <v>16</v>
      </c>
      <c r="E5" s="23">
        <v>2</v>
      </c>
    </row>
    <row r="6" spans="1:5" ht="12.75">
      <c r="A6" s="8" t="s">
        <v>18</v>
      </c>
      <c r="B6" s="10">
        <v>26</v>
      </c>
      <c r="C6" s="2"/>
      <c r="D6" s="21" t="s">
        <v>18</v>
      </c>
      <c r="E6" s="23">
        <v>60</v>
      </c>
    </row>
    <row r="7" spans="1:5" ht="12.75">
      <c r="A7" s="8" t="s">
        <v>20</v>
      </c>
      <c r="B7" s="9">
        <v>12</v>
      </c>
      <c r="C7" s="2"/>
      <c r="D7" s="21" t="s">
        <v>19</v>
      </c>
      <c r="E7" s="22">
        <v>33</v>
      </c>
    </row>
    <row r="8" spans="1:5" ht="12.75">
      <c r="A8" s="8" t="s">
        <v>21</v>
      </c>
      <c r="B8" s="10">
        <v>99</v>
      </c>
      <c r="C8" s="2"/>
      <c r="D8" s="21" t="s">
        <v>20</v>
      </c>
      <c r="E8" s="23">
        <v>38</v>
      </c>
    </row>
    <row r="9" spans="1:5" ht="12.75">
      <c r="A9" s="8" t="s">
        <v>22</v>
      </c>
      <c r="B9" s="9">
        <v>334</v>
      </c>
      <c r="C9" s="2"/>
      <c r="D9" s="21" t="s">
        <v>21</v>
      </c>
      <c r="E9" s="22">
        <v>53</v>
      </c>
    </row>
    <row r="10" spans="1:5" ht="12.75">
      <c r="A10" s="8" t="s">
        <v>23</v>
      </c>
      <c r="B10" s="10">
        <v>112</v>
      </c>
      <c r="C10" s="2"/>
      <c r="D10" s="21" t="s">
        <v>22</v>
      </c>
      <c r="E10" s="23">
        <v>55</v>
      </c>
    </row>
    <row r="11" spans="1:5" ht="12.75">
      <c r="A11" s="8" t="s">
        <v>24</v>
      </c>
      <c r="B11" s="9">
        <v>13</v>
      </c>
      <c r="C11" s="2"/>
      <c r="D11" s="21" t="s">
        <v>23</v>
      </c>
      <c r="E11" s="22">
        <v>5</v>
      </c>
    </row>
    <row r="12" spans="1:5" ht="12.75">
      <c r="A12" s="8" t="s">
        <v>66</v>
      </c>
      <c r="B12" s="9">
        <v>33</v>
      </c>
      <c r="C12" s="2"/>
      <c r="D12" s="21" t="s">
        <v>24</v>
      </c>
      <c r="E12" s="23">
        <v>39</v>
      </c>
    </row>
    <row r="13" spans="1:5" ht="12.75">
      <c r="A13" s="8" t="s">
        <v>27</v>
      </c>
      <c r="B13" s="10">
        <v>216</v>
      </c>
      <c r="C13" s="2"/>
      <c r="D13" s="21" t="s">
        <v>27</v>
      </c>
      <c r="E13" s="23">
        <v>26</v>
      </c>
    </row>
    <row r="14" spans="1:5" ht="12.75">
      <c r="A14" s="8" t="s">
        <v>28</v>
      </c>
      <c r="B14" s="9">
        <v>5</v>
      </c>
      <c r="C14" s="2"/>
      <c r="D14" s="21" t="s">
        <v>30</v>
      </c>
      <c r="E14" s="22">
        <v>15</v>
      </c>
    </row>
    <row r="15" spans="1:5" ht="12.75">
      <c r="A15" s="8" t="s">
        <v>29</v>
      </c>
      <c r="B15" s="10">
        <v>11</v>
      </c>
      <c r="C15" s="2"/>
      <c r="D15" s="21" t="s">
        <v>31</v>
      </c>
      <c r="E15" s="23">
        <v>18</v>
      </c>
    </row>
    <row r="16" spans="1:5" ht="12.75">
      <c r="A16" s="8" t="s">
        <v>32</v>
      </c>
      <c r="B16" s="10">
        <v>32</v>
      </c>
      <c r="C16" s="2"/>
      <c r="D16" s="21" t="s">
        <v>33</v>
      </c>
      <c r="E16" s="22">
        <v>47</v>
      </c>
    </row>
    <row r="17" spans="1:6" ht="12.75">
      <c r="A17" s="8" t="s">
        <v>33</v>
      </c>
      <c r="B17" s="9">
        <v>1</v>
      </c>
      <c r="C17" s="2"/>
      <c r="D17" s="21" t="s">
        <v>36</v>
      </c>
      <c r="E17" s="23">
        <v>33</v>
      </c>
      <c r="F17" s="2"/>
    </row>
    <row r="18" spans="1:6" ht="12.75">
      <c r="A18" s="8" t="s">
        <v>34</v>
      </c>
      <c r="B18" s="10">
        <v>1</v>
      </c>
      <c r="C18" s="2"/>
      <c r="D18" s="41" t="s">
        <v>65</v>
      </c>
      <c r="E18" s="1">
        <f>SUM(E2:E17)</f>
        <v>553</v>
      </c>
      <c r="F18" s="2"/>
    </row>
    <row r="19" spans="1:6" ht="12.75">
      <c r="A19" s="8" t="s">
        <v>35</v>
      </c>
      <c r="B19" s="9">
        <v>3</v>
      </c>
      <c r="C19" s="2"/>
      <c r="D19" s="21" t="s">
        <v>11</v>
      </c>
      <c r="E19" s="22">
        <v>13</v>
      </c>
      <c r="F19" s="2"/>
    </row>
    <row r="20" spans="1:6" ht="12.75">
      <c r="A20" s="8" t="s">
        <v>36</v>
      </c>
      <c r="B20" s="10">
        <v>59</v>
      </c>
      <c r="C20" s="2"/>
      <c r="D20" s="39" t="s">
        <v>4</v>
      </c>
      <c r="E20" s="40">
        <f>SUM(E18:E19)</f>
        <v>566</v>
      </c>
      <c r="F20" s="2"/>
    </row>
    <row r="21" spans="1:6" ht="12.75">
      <c r="A21" s="8" t="s">
        <v>4</v>
      </c>
      <c r="B21" s="9">
        <f>SUM(B2:B20)</f>
        <v>1264</v>
      </c>
      <c r="C21" s="2"/>
      <c r="F21" s="2"/>
    </row>
    <row r="22" spans="1:6" ht="12.75">
      <c r="A22" s="8" t="s">
        <v>11</v>
      </c>
      <c r="B22" s="10">
        <v>58</v>
      </c>
      <c r="C22" s="2"/>
      <c r="F22" s="2"/>
    </row>
    <row r="23" spans="1:6" ht="12.75">
      <c r="A23" s="8" t="s">
        <v>55</v>
      </c>
      <c r="B23" s="9">
        <v>46</v>
      </c>
      <c r="C23" s="2"/>
      <c r="F23" s="2"/>
    </row>
    <row r="24" spans="1:6" ht="12.75">
      <c r="A24" s="38" t="s">
        <v>4</v>
      </c>
      <c r="B24" s="42">
        <f>SUM(B21:B23)</f>
        <v>1368</v>
      </c>
      <c r="C24" s="2"/>
      <c r="F24" s="2"/>
    </row>
  </sheetData>
  <mergeCells count="2">
    <mergeCell ref="A1:B1"/>
    <mergeCell ref="D1:E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IFAS-CALS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</dc:creator>
  <cp:keywords/>
  <dc:description/>
  <cp:lastModifiedBy>hrasheed</cp:lastModifiedBy>
  <cp:lastPrinted>2004-05-26T20:31:54Z</cp:lastPrinted>
  <dcterms:created xsi:type="dcterms:W3CDTF">2002-09-06T14:50:14Z</dcterms:created>
  <dcterms:modified xsi:type="dcterms:W3CDTF">2005-09-09T15:53:30Z</dcterms:modified>
  <cp:category/>
  <cp:version/>
  <cp:contentType/>
  <cp:contentStatus/>
</cp:coreProperties>
</file>