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florida-my.sharepoint.com/personal/wwilliams_ufl_edu/Documents/Enrollment Working Folder/"/>
    </mc:Choice>
  </mc:AlternateContent>
  <xr:revisionPtr revIDLastSave="5" documentId="11_02693EDF7D25D7A9B5A8DBD2A5DB4466CE081A30" xr6:coauthVersionLast="45" xr6:coauthVersionMax="45" xr10:uidLastSave="{45D8E313-A8C7-4646-ABFB-3F38941B3D51}"/>
  <bookViews>
    <workbookView xWindow="26620" yWindow="480" windowWidth="24560" windowHeight="17660" activeTab="1" xr2:uid="{00000000-000D-0000-FFFF-FFFF00000000}"/>
  </bookViews>
  <sheets>
    <sheet name="Undergraduate" sheetId="4" r:id="rId1"/>
    <sheet name="Graduate" sheetId="2" r:id="rId2"/>
    <sheet name="Fall 2019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2" l="1"/>
  <c r="M26" i="2" s="1"/>
  <c r="F5" i="2"/>
  <c r="M5" i="2" s="1"/>
  <c r="F6" i="2"/>
  <c r="M6" i="2" s="1"/>
  <c r="F7" i="2"/>
  <c r="M7" i="2" s="1"/>
  <c r="F8" i="2"/>
  <c r="M8" i="2" s="1"/>
  <c r="F9" i="2"/>
  <c r="M9" i="2" s="1"/>
  <c r="F10" i="2"/>
  <c r="M10" i="2" s="1"/>
  <c r="F11" i="2"/>
  <c r="M11" i="2" s="1"/>
  <c r="F12" i="2"/>
  <c r="M12" i="2" s="1"/>
  <c r="F13" i="2"/>
  <c r="M13" i="2" s="1"/>
  <c r="F14" i="2"/>
  <c r="M14" i="2" s="1"/>
  <c r="F15" i="2"/>
  <c r="M15" i="2" s="1"/>
  <c r="F16" i="2"/>
  <c r="M16" i="2" s="1"/>
  <c r="F17" i="2"/>
  <c r="M17" i="2" s="1"/>
  <c r="F18" i="2"/>
  <c r="M18" i="2" s="1"/>
  <c r="F19" i="2"/>
  <c r="M19" i="2" s="1"/>
  <c r="F20" i="2"/>
  <c r="M20" i="2" s="1"/>
  <c r="F21" i="2"/>
  <c r="M21" i="2" s="1"/>
  <c r="F22" i="2"/>
  <c r="M22" i="2" s="1"/>
  <c r="F23" i="2"/>
  <c r="M23" i="2" s="1"/>
  <c r="F24" i="2"/>
  <c r="M24" i="2" s="1"/>
  <c r="F4" i="2"/>
  <c r="M4" i="2" s="1"/>
  <c r="F5" i="4" l="1"/>
  <c r="M5" i="4" s="1"/>
  <c r="F6" i="4"/>
  <c r="M6" i="4" s="1"/>
  <c r="F7" i="4"/>
  <c r="M7" i="4" s="1"/>
  <c r="F8" i="4"/>
  <c r="M8" i="4" s="1"/>
  <c r="F9" i="4"/>
  <c r="M9" i="4" s="1"/>
  <c r="F10" i="4"/>
  <c r="M10" i="4" s="1"/>
  <c r="F11" i="4"/>
  <c r="M11" i="4" s="1"/>
  <c r="F12" i="4"/>
  <c r="M12" i="4" s="1"/>
  <c r="F13" i="4"/>
  <c r="M13" i="4" s="1"/>
  <c r="F14" i="4"/>
  <c r="M14" i="4" s="1"/>
  <c r="F15" i="4"/>
  <c r="M15" i="4" s="1"/>
  <c r="F16" i="4"/>
  <c r="M16" i="4" s="1"/>
  <c r="F17" i="4"/>
  <c r="M17" i="4" s="1"/>
  <c r="F18" i="4"/>
  <c r="M18" i="4" s="1"/>
  <c r="F19" i="4"/>
  <c r="M19" i="4" s="1"/>
  <c r="F20" i="4"/>
  <c r="M20" i="4" s="1"/>
  <c r="F21" i="4"/>
  <c r="M21" i="4" s="1"/>
  <c r="F22" i="4"/>
  <c r="M22" i="4" s="1"/>
  <c r="F23" i="4"/>
  <c r="M23" i="4" s="1"/>
  <c r="F24" i="4"/>
  <c r="M24" i="4" s="1"/>
  <c r="F25" i="4"/>
  <c r="M25" i="4" s="1"/>
  <c r="F26" i="4"/>
  <c r="M26" i="4" s="1"/>
  <c r="F4" i="4"/>
  <c r="M4" i="4" s="1"/>
  <c r="F28" i="4"/>
  <c r="M28" i="4" s="1"/>
  <c r="E24" i="3"/>
  <c r="B26" i="3"/>
  <c r="C27" i="4" l="1"/>
  <c r="D27" i="4"/>
  <c r="E27" i="4"/>
  <c r="F27" i="4"/>
  <c r="M27" i="4" s="1"/>
  <c r="G27" i="4"/>
  <c r="H27" i="4"/>
  <c r="I27" i="4"/>
  <c r="J27" i="4"/>
  <c r="K27" i="4"/>
  <c r="L27" i="4"/>
  <c r="C25" i="2" l="1"/>
  <c r="D25" i="2"/>
  <c r="E25" i="2"/>
  <c r="F25" i="2"/>
  <c r="M25" i="2" s="1"/>
  <c r="G25" i="2"/>
  <c r="H25" i="2"/>
  <c r="I25" i="2"/>
  <c r="J25" i="2"/>
  <c r="K25" i="2"/>
  <c r="L25" i="2"/>
</calcChain>
</file>

<file path=xl/sharedStrings.xml><?xml version="1.0" encoding="utf-8"?>
<sst xmlns="http://schemas.openxmlformats.org/spreadsheetml/2006/main" count="179" uniqueCount="105">
  <si>
    <t>Major</t>
  </si>
  <si>
    <t>Total</t>
  </si>
  <si>
    <t>Female</t>
  </si>
  <si>
    <t>Male</t>
  </si>
  <si>
    <t>MF</t>
  </si>
  <si>
    <t>MM</t>
  </si>
  <si>
    <t>IF</t>
  </si>
  <si>
    <t>IM</t>
  </si>
  <si>
    <t>College of Agricultural and Life Sciences</t>
  </si>
  <si>
    <t>Animal Sciences</t>
  </si>
  <si>
    <t>Biology</t>
  </si>
  <si>
    <t>Botany</t>
  </si>
  <si>
    <t>Entomology &amp; Nematology</t>
  </si>
  <si>
    <t>Family, Youth and Community Sciences</t>
  </si>
  <si>
    <t>Food &amp; Resource Economics</t>
  </si>
  <si>
    <t>Food Science and Human Nutrition</t>
  </si>
  <si>
    <t>Forest Resources and Conservation</t>
  </si>
  <si>
    <t>Geomatics</t>
  </si>
  <si>
    <t>Horticultural Science</t>
  </si>
  <si>
    <t>Microbiology and Cell Science</t>
  </si>
  <si>
    <t>Natural Resource Conservation</t>
  </si>
  <si>
    <t>Plant Science</t>
  </si>
  <si>
    <t>Soil and Water Science</t>
  </si>
  <si>
    <t>Wildlife Ecology and Conservation</t>
  </si>
  <si>
    <t>Non-Degree Seeking</t>
  </si>
  <si>
    <t>**Interdisciplinary Ecology (ECL) is a campus-wide interdisciplinary program including other colleges</t>
  </si>
  <si>
    <t>Agricultural and Biological Engineering-AG</t>
  </si>
  <si>
    <t>Agricultural Education &amp; Communication</t>
  </si>
  <si>
    <t>Agronomy</t>
  </si>
  <si>
    <t>Animal Molecular and Cellular Biology</t>
  </si>
  <si>
    <t>Doctor of Plant Medicine</t>
  </si>
  <si>
    <t>Environmental Horticulture</t>
  </si>
  <si>
    <t>Fisheries and Aquatic Sciences</t>
  </si>
  <si>
    <t>Food and Resource Economics</t>
  </si>
  <si>
    <t>Nutritional Sciences</t>
  </si>
  <si>
    <t>Plant Molecular and Cellular Biology</t>
  </si>
  <si>
    <t>Plant Pathology</t>
  </si>
  <si>
    <t>Agricultural and Biological Engineering-EG</t>
  </si>
  <si>
    <t>Interdisciplinary Ecology (SNRE)</t>
  </si>
  <si>
    <t>Marine Sciences</t>
  </si>
  <si>
    <t>Environmental Mgmt in Ag &amp; Nat Resour</t>
  </si>
  <si>
    <t>**Environmental Science (ESC) is a campus-wide interdisciplinary program including other colleges</t>
  </si>
  <si>
    <t>1-2ag/
ne</t>
  </si>
  <si>
    <t>3-4ag/
ne</t>
  </si>
  <si>
    <t>6ag/
ne</t>
  </si>
  <si>
    <t>7ag/</t>
  </si>
  <si>
    <t>8ag/</t>
  </si>
  <si>
    <t>9ag/</t>
  </si>
  <si>
    <t>Dietetics ***</t>
  </si>
  <si>
    <t>Nutritional Sciences ***</t>
  </si>
  <si>
    <t>Soil and Water Sciences</t>
  </si>
  <si>
    <t>Agricultural Operations Management</t>
  </si>
  <si>
    <t>ABE</t>
  </si>
  <si>
    <t>AEC</t>
  </si>
  <si>
    <t>BLY</t>
  </si>
  <si>
    <t>FRE</t>
  </si>
  <si>
    <t>FRC</t>
  </si>
  <si>
    <t>GEM</t>
  </si>
  <si>
    <t>HOS</t>
  </si>
  <si>
    <t>MCB</t>
  </si>
  <si>
    <t>NUT</t>
  </si>
  <si>
    <t>PLS</t>
  </si>
  <si>
    <t>SLS</t>
  </si>
  <si>
    <t>Abbrv.</t>
  </si>
  <si>
    <t>% Change *</t>
  </si>
  <si>
    <t>Interdisciplinary Ecology (SNRE) **</t>
  </si>
  <si>
    <t>% Change in Total *</t>
  </si>
  <si>
    <t>Abbv.</t>
  </si>
  <si>
    <t>ABE-AG</t>
  </si>
  <si>
    <t>ABE-EG</t>
  </si>
  <si>
    <t>AMC</t>
  </si>
  <si>
    <t>FAS</t>
  </si>
  <si>
    <t>PMB</t>
  </si>
  <si>
    <t>ECL</t>
  </si>
  <si>
    <t>Environmental Science (SNRE) **</t>
  </si>
  <si>
    <t>*** New Major Fall 2015</t>
  </si>
  <si>
    <t>MAR(IS )</t>
  </si>
  <si>
    <t>ESC/EVS</t>
  </si>
  <si>
    <t xml:space="preserve">FSC/FS                        </t>
  </si>
  <si>
    <t>Food Science and Human Nutrition (Including FSC)</t>
  </si>
  <si>
    <t>WIE/WEC</t>
  </si>
  <si>
    <t>*compared to Fall 2019</t>
  </si>
  <si>
    <t>Undergraduate Enrollment Fall 2020</t>
  </si>
  <si>
    <t>Graduate Enrollment Fall 2020</t>
  </si>
  <si>
    <t>Fall 2019</t>
  </si>
  <si>
    <t>Undergraduate 2019</t>
  </si>
  <si>
    <t>Graduate 2019</t>
  </si>
  <si>
    <t>AEC_BS</t>
  </si>
  <si>
    <t>AOM_BS</t>
  </si>
  <si>
    <t>ANS_BS</t>
  </si>
  <si>
    <t>BTY_BS</t>
  </si>
  <si>
    <t>DTS_BS</t>
  </si>
  <si>
    <t>ENY_BS</t>
  </si>
  <si>
    <t>EMANR(IS_BS)</t>
  </si>
  <si>
    <t>FYC_BS</t>
  </si>
  <si>
    <t>ANS</t>
  </si>
  <si>
    <t>ENY</t>
  </si>
  <si>
    <t xml:space="preserve">AGY </t>
  </si>
  <si>
    <t>PLM-DPM</t>
  </si>
  <si>
    <t>SWS</t>
  </si>
  <si>
    <t>WEC</t>
  </si>
  <si>
    <t>PLP</t>
  </si>
  <si>
    <t>FHN</t>
  </si>
  <si>
    <t>FYC-YDF</t>
  </si>
  <si>
    <t>NRC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</si>
</sst>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Verdana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0" borderId="0" xfId="0" applyFont="1" applyFill="1" applyBorder="1" applyAlignment="1"/>
    <xf numFmtId="0" fontId="4" fillId="0" borderId="0" xfId="0" applyFont="1" applyAlignment="1"/>
    <xf numFmtId="164" fontId="4" fillId="0" borderId="0" xfId="0" applyNumberFormat="1" applyFont="1" applyAlignment="1">
      <alignment vertical="top" wrapText="1"/>
    </xf>
    <xf numFmtId="1" fontId="2" fillId="0" borderId="0" xfId="0" applyNumberFormat="1" applyFont="1" applyFill="1" applyBorder="1" applyAlignment="1">
      <alignment horizontal="right" vertical="center" wrapText="1"/>
    </xf>
    <xf numFmtId="1" fontId="2" fillId="2" borderId="3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/>
    </xf>
    <xf numFmtId="164" fontId="6" fillId="2" borderId="3" xfId="0" applyNumberFormat="1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 wrapText="1"/>
    </xf>
    <xf numFmtId="16" fontId="6" fillId="2" borderId="3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1" fontId="7" fillId="0" borderId="0" xfId="0" applyNumberFormat="1" applyFont="1" applyAlignment="1">
      <alignment vertical="top"/>
    </xf>
    <xf numFmtId="0" fontId="7" fillId="0" borderId="0" xfId="0" applyFont="1"/>
    <xf numFmtId="0" fontId="0" fillId="0" borderId="0" xfId="0" applyFill="1"/>
    <xf numFmtId="0" fontId="2" fillId="2" borderId="1" xfId="0" applyFont="1" applyFill="1" applyBorder="1"/>
    <xf numFmtId="164" fontId="4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right" vertical="center"/>
    </xf>
    <xf numFmtId="1" fontId="0" fillId="0" borderId="0" xfId="0" applyNumberFormat="1"/>
    <xf numFmtId="1" fontId="2" fillId="2" borderId="1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top" wrapText="1"/>
    </xf>
    <xf numFmtId="10" fontId="0" fillId="0" borderId="0" xfId="0" applyNumberFormat="1"/>
    <xf numFmtId="10" fontId="0" fillId="0" borderId="6" xfId="0" applyNumberFormat="1" applyBorder="1"/>
    <xf numFmtId="10" fontId="2" fillId="2" borderId="1" xfId="3" applyNumberFormat="1" applyFont="1" applyFill="1" applyBorder="1" applyAlignment="1">
      <alignment horizontal="right" vertical="center" wrapText="1"/>
    </xf>
    <xf numFmtId="10" fontId="1" fillId="0" borderId="8" xfId="0" applyNumberFormat="1" applyFont="1" applyBorder="1"/>
    <xf numFmtId="1" fontId="2" fillId="0" borderId="2" xfId="0" applyNumberFormat="1" applyFont="1" applyFill="1" applyBorder="1" applyAlignment="1">
      <alignment horizontal="right" vertical="center" wrapText="1"/>
    </xf>
    <xf numFmtId="1" fontId="2" fillId="0" borderId="4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2" fillId="0" borderId="7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10" fontId="1" fillId="2" borderId="1" xfId="0" applyNumberFormat="1" applyFont="1" applyFill="1" applyBorder="1"/>
    <xf numFmtId="10" fontId="2" fillId="0" borderId="9" xfId="0" applyNumberFormat="1" applyFont="1" applyFill="1" applyBorder="1" applyAlignment="1">
      <alignment horizontal="right" vertical="center" wrapText="1"/>
    </xf>
    <xf numFmtId="164" fontId="2" fillId="2" borderId="10" xfId="0" applyNumberFormat="1" applyFont="1" applyFill="1" applyBorder="1" applyAlignment="1">
      <alignment vertical="top" wrapText="1"/>
    </xf>
    <xf numFmtId="0" fontId="10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zoomScaleNormal="100" workbookViewId="0">
      <selection activeCell="B23" sqref="B23"/>
    </sheetView>
  </sheetViews>
  <sheetFormatPr baseColWidth="10" defaultColWidth="8.83203125" defaultRowHeight="15" x14ac:dyDescent="0.2"/>
  <cols>
    <col min="1" max="1" width="41.1640625" customWidth="1"/>
    <col min="2" max="2" width="13" customWidth="1"/>
    <col min="3" max="12" width="9.1640625" customWidth="1"/>
    <col min="13" max="13" width="11" customWidth="1"/>
    <col min="14" max="14" width="9.1640625" customWidth="1"/>
  </cols>
  <sheetData>
    <row r="1" spans="1:14" ht="21" x14ac:dyDescent="0.25">
      <c r="A1" s="44" t="s">
        <v>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4" ht="21" x14ac:dyDescent="0.25">
      <c r="A2" s="45" t="s">
        <v>82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4" ht="32" x14ac:dyDescent="0.2">
      <c r="A3" s="11" t="s">
        <v>0</v>
      </c>
      <c r="B3" s="27" t="s">
        <v>63</v>
      </c>
      <c r="C3" s="12" t="s">
        <v>42</v>
      </c>
      <c r="D3" s="13" t="s">
        <v>43</v>
      </c>
      <c r="E3" s="12" t="s">
        <v>44</v>
      </c>
      <c r="F3" s="14" t="s">
        <v>1</v>
      </c>
      <c r="G3" s="15" t="s">
        <v>2</v>
      </c>
      <c r="H3" s="15" t="s">
        <v>3</v>
      </c>
      <c r="I3" s="15" t="s">
        <v>4</v>
      </c>
      <c r="J3" s="15" t="s">
        <v>5</v>
      </c>
      <c r="K3" s="15" t="s">
        <v>6</v>
      </c>
      <c r="L3" s="15" t="s">
        <v>7</v>
      </c>
      <c r="M3" s="25" t="s">
        <v>64</v>
      </c>
    </row>
    <row r="4" spans="1:14" x14ac:dyDescent="0.2">
      <c r="A4" s="42" t="s">
        <v>37</v>
      </c>
      <c r="B4" s="37" t="s">
        <v>52</v>
      </c>
      <c r="C4">
        <v>12</v>
      </c>
      <c r="D4">
        <v>67</v>
      </c>
      <c r="E4">
        <v>0</v>
      </c>
      <c r="F4" s="24">
        <f>SUM(C4:E4)</f>
        <v>79</v>
      </c>
      <c r="G4">
        <v>44</v>
      </c>
      <c r="H4">
        <v>35</v>
      </c>
      <c r="I4">
        <v>9</v>
      </c>
      <c r="J4">
        <v>16</v>
      </c>
      <c r="K4">
        <v>0</v>
      </c>
      <c r="L4">
        <v>0</v>
      </c>
      <c r="M4" s="32">
        <f>SUM(F4-'Fall 2019'!B3)/Undergraduate!F4</f>
        <v>-0.20253164556962025</v>
      </c>
      <c r="N4" s="29"/>
    </row>
    <row r="5" spans="1:14" x14ac:dyDescent="0.2">
      <c r="A5" s="28" t="s">
        <v>27</v>
      </c>
      <c r="B5" s="37" t="s">
        <v>87</v>
      </c>
      <c r="C5">
        <v>31</v>
      </c>
      <c r="D5">
        <v>106</v>
      </c>
      <c r="E5">
        <v>0</v>
      </c>
      <c r="F5" s="36">
        <f t="shared" ref="F5:F26" si="0">SUM(C5:E5)</f>
        <v>137</v>
      </c>
      <c r="G5">
        <v>98</v>
      </c>
      <c r="H5">
        <v>38</v>
      </c>
      <c r="I5">
        <v>15</v>
      </c>
      <c r="J5">
        <v>7</v>
      </c>
      <c r="K5">
        <v>0</v>
      </c>
      <c r="L5">
        <v>0</v>
      </c>
      <c r="M5" s="32">
        <f>SUM(F5-'Fall 2019'!B4)/Undergraduate!F5</f>
        <v>0</v>
      </c>
    </row>
    <row r="6" spans="1:14" x14ac:dyDescent="0.2">
      <c r="A6" s="28" t="s">
        <v>51</v>
      </c>
      <c r="B6" s="37" t="s">
        <v>88</v>
      </c>
      <c r="C6">
        <v>14</v>
      </c>
      <c r="D6">
        <v>62</v>
      </c>
      <c r="E6">
        <v>0</v>
      </c>
      <c r="F6" s="36">
        <f t="shared" si="0"/>
        <v>76</v>
      </c>
      <c r="G6">
        <v>14</v>
      </c>
      <c r="H6">
        <v>61</v>
      </c>
      <c r="I6">
        <v>3</v>
      </c>
      <c r="J6">
        <v>10</v>
      </c>
      <c r="K6">
        <v>0</v>
      </c>
      <c r="L6">
        <v>4</v>
      </c>
      <c r="M6" s="32">
        <f>SUM(F6-'Fall 2019'!B5)/Undergraduate!F6</f>
        <v>1.3157894736842105E-2</v>
      </c>
    </row>
    <row r="7" spans="1:14" x14ac:dyDescent="0.2">
      <c r="A7" s="28" t="s">
        <v>9</v>
      </c>
      <c r="B7" s="37" t="s">
        <v>89</v>
      </c>
      <c r="C7">
        <v>138</v>
      </c>
      <c r="D7">
        <v>386</v>
      </c>
      <c r="E7">
        <v>0</v>
      </c>
      <c r="F7" s="36">
        <f t="shared" si="0"/>
        <v>524</v>
      </c>
      <c r="G7">
        <v>446</v>
      </c>
      <c r="H7">
        <v>75</v>
      </c>
      <c r="I7">
        <v>144</v>
      </c>
      <c r="J7">
        <v>30</v>
      </c>
      <c r="K7">
        <v>10</v>
      </c>
      <c r="L7">
        <v>1</v>
      </c>
      <c r="M7" s="32">
        <f>SUM(F7-'Fall 2019'!B6)/Undergraduate!F7</f>
        <v>-0.10114503816793893</v>
      </c>
    </row>
    <row r="8" spans="1:14" x14ac:dyDescent="0.2">
      <c r="A8" s="28" t="s">
        <v>10</v>
      </c>
      <c r="B8" s="37" t="s">
        <v>54</v>
      </c>
      <c r="C8" s="8">
        <v>279</v>
      </c>
      <c r="D8" s="8">
        <v>555</v>
      </c>
      <c r="E8" s="8">
        <v>0</v>
      </c>
      <c r="F8" s="36">
        <f t="shared" si="0"/>
        <v>834</v>
      </c>
      <c r="G8">
        <v>538</v>
      </c>
      <c r="H8">
        <v>293</v>
      </c>
      <c r="I8">
        <v>163</v>
      </c>
      <c r="J8">
        <v>82</v>
      </c>
      <c r="K8">
        <v>22</v>
      </c>
      <c r="L8">
        <v>19</v>
      </c>
      <c r="M8" s="32">
        <f>SUM(F8-'Fall 2019'!B7)/Undergraduate!F8</f>
        <v>9.7122302158273388E-2</v>
      </c>
    </row>
    <row r="9" spans="1:14" x14ac:dyDescent="0.2">
      <c r="A9" s="28" t="s">
        <v>11</v>
      </c>
      <c r="B9" s="37" t="s">
        <v>90</v>
      </c>
      <c r="C9">
        <v>3</v>
      </c>
      <c r="D9">
        <v>17</v>
      </c>
      <c r="E9">
        <v>0</v>
      </c>
      <c r="F9" s="36">
        <f t="shared" si="0"/>
        <v>20</v>
      </c>
      <c r="G9">
        <v>12</v>
      </c>
      <c r="H9">
        <v>8</v>
      </c>
      <c r="I9">
        <v>3</v>
      </c>
      <c r="J9">
        <v>2</v>
      </c>
      <c r="K9">
        <v>0</v>
      </c>
      <c r="L9">
        <v>0</v>
      </c>
      <c r="M9" s="32">
        <f>SUM(F9-'Fall 2019'!B8)/Undergraduate!F9</f>
        <v>-0.15</v>
      </c>
    </row>
    <row r="10" spans="1:14" s="19" customFormat="1" x14ac:dyDescent="0.2">
      <c r="A10" s="28" t="s">
        <v>48</v>
      </c>
      <c r="B10" s="37" t="s">
        <v>91</v>
      </c>
      <c r="C10">
        <v>41</v>
      </c>
      <c r="D10">
        <v>63</v>
      </c>
      <c r="E10">
        <v>8</v>
      </c>
      <c r="F10" s="36">
        <f t="shared" si="0"/>
        <v>112</v>
      </c>
      <c r="G10">
        <v>100</v>
      </c>
      <c r="H10">
        <v>12</v>
      </c>
      <c r="I10">
        <v>26</v>
      </c>
      <c r="J10">
        <v>4</v>
      </c>
      <c r="K10">
        <v>8</v>
      </c>
      <c r="L10">
        <v>0</v>
      </c>
      <c r="M10" s="32">
        <f>SUM(F10-'Fall 2019'!B9)/Undergraduate!F10</f>
        <v>0.16964285714285715</v>
      </c>
    </row>
    <row r="11" spans="1:14" x14ac:dyDescent="0.2">
      <c r="A11" s="28" t="s">
        <v>12</v>
      </c>
      <c r="B11" s="37" t="s">
        <v>92</v>
      </c>
      <c r="C11">
        <v>17</v>
      </c>
      <c r="D11">
        <v>41</v>
      </c>
      <c r="E11">
        <v>0</v>
      </c>
      <c r="F11" s="36">
        <f t="shared" si="0"/>
        <v>58</v>
      </c>
      <c r="G11">
        <v>31</v>
      </c>
      <c r="H11">
        <v>26</v>
      </c>
      <c r="I11">
        <v>8</v>
      </c>
      <c r="J11">
        <v>6</v>
      </c>
      <c r="K11">
        <v>1</v>
      </c>
      <c r="L11">
        <v>0</v>
      </c>
      <c r="M11" s="32">
        <f>SUM(F11-'Fall 2019'!B10)/Undergraduate!F11</f>
        <v>-3.4482758620689655E-2</v>
      </c>
    </row>
    <row r="12" spans="1:14" ht="14" customHeight="1" x14ac:dyDescent="0.2">
      <c r="A12" s="28" t="s">
        <v>40</v>
      </c>
      <c r="B12" s="37" t="s">
        <v>93</v>
      </c>
      <c r="C12">
        <v>8</v>
      </c>
      <c r="D12">
        <v>91</v>
      </c>
      <c r="E12">
        <v>4</v>
      </c>
      <c r="F12" s="36">
        <f t="shared" si="0"/>
        <v>103</v>
      </c>
      <c r="G12">
        <v>64</v>
      </c>
      <c r="H12">
        <v>39</v>
      </c>
      <c r="I12">
        <v>14</v>
      </c>
      <c r="J12">
        <v>14</v>
      </c>
      <c r="K12">
        <v>5</v>
      </c>
      <c r="L12">
        <v>2</v>
      </c>
      <c r="M12" s="32">
        <f>SUM(F12-'Fall 2019'!B11)/Undergraduate!F12</f>
        <v>1.9417475728155338E-2</v>
      </c>
    </row>
    <row r="13" spans="1:14" x14ac:dyDescent="0.2">
      <c r="A13" s="28" t="s">
        <v>74</v>
      </c>
      <c r="B13" s="37" t="s">
        <v>77</v>
      </c>
      <c r="C13">
        <v>57</v>
      </c>
      <c r="D13">
        <v>123</v>
      </c>
      <c r="E13">
        <v>1</v>
      </c>
      <c r="F13" s="36">
        <f t="shared" si="0"/>
        <v>181</v>
      </c>
      <c r="G13">
        <v>127</v>
      </c>
      <c r="H13">
        <v>53</v>
      </c>
      <c r="I13">
        <v>39</v>
      </c>
      <c r="J13">
        <v>13</v>
      </c>
      <c r="K13">
        <v>1</v>
      </c>
      <c r="L13">
        <v>0</v>
      </c>
      <c r="M13" s="32">
        <f>SUM(F13-'Fall 2019'!B12)/Undergraduate!F13</f>
        <v>0.1270718232044199</v>
      </c>
    </row>
    <row r="14" spans="1:14" s="19" customFormat="1" x14ac:dyDescent="0.2">
      <c r="A14" s="28" t="s">
        <v>13</v>
      </c>
      <c r="B14" s="37" t="s">
        <v>94</v>
      </c>
      <c r="C14">
        <v>30</v>
      </c>
      <c r="D14">
        <v>217</v>
      </c>
      <c r="E14">
        <v>0</v>
      </c>
      <c r="F14" s="36">
        <f t="shared" si="0"/>
        <v>247</v>
      </c>
      <c r="G14">
        <v>213</v>
      </c>
      <c r="H14">
        <v>34</v>
      </c>
      <c r="I14">
        <v>89</v>
      </c>
      <c r="J14">
        <v>12</v>
      </c>
      <c r="K14">
        <v>4</v>
      </c>
      <c r="L14">
        <v>0</v>
      </c>
      <c r="M14" s="32">
        <f>SUM(F14-'Fall 2019'!B13)/Undergraduate!F14</f>
        <v>-0.21052631578947367</v>
      </c>
    </row>
    <row r="15" spans="1:14" x14ac:dyDescent="0.2">
      <c r="A15" s="28" t="s">
        <v>14</v>
      </c>
      <c r="B15" s="37" t="s">
        <v>55</v>
      </c>
      <c r="C15">
        <v>26</v>
      </c>
      <c r="D15">
        <v>177</v>
      </c>
      <c r="E15">
        <v>0</v>
      </c>
      <c r="F15" s="36">
        <f t="shared" si="0"/>
        <v>203</v>
      </c>
      <c r="G15">
        <v>60</v>
      </c>
      <c r="H15">
        <v>143</v>
      </c>
      <c r="I15">
        <v>9</v>
      </c>
      <c r="J15">
        <v>32</v>
      </c>
      <c r="K15">
        <v>8</v>
      </c>
      <c r="L15">
        <v>15</v>
      </c>
      <c r="M15" s="32">
        <f>SUM(F15-'Fall 2019'!B14)/Undergraduate!F15</f>
        <v>-0.16748768472906403</v>
      </c>
    </row>
    <row r="16" spans="1:14" s="19" customFormat="1" ht="28" x14ac:dyDescent="0.2">
      <c r="A16" s="28" t="s">
        <v>79</v>
      </c>
      <c r="B16" s="37" t="s">
        <v>78</v>
      </c>
      <c r="C16">
        <v>18</v>
      </c>
      <c r="D16">
        <v>46</v>
      </c>
      <c r="E16">
        <v>0</v>
      </c>
      <c r="F16" s="36">
        <f t="shared" si="0"/>
        <v>64</v>
      </c>
      <c r="G16">
        <v>38</v>
      </c>
      <c r="H16">
        <v>26</v>
      </c>
      <c r="I16">
        <v>7</v>
      </c>
      <c r="J16">
        <v>10</v>
      </c>
      <c r="K16">
        <v>5</v>
      </c>
      <c r="L16">
        <v>4</v>
      </c>
      <c r="M16" s="32">
        <f>SUM(F16-'Fall 2019'!B15)/Undergraduate!F16</f>
        <v>0.328125</v>
      </c>
    </row>
    <row r="17" spans="1:13" s="19" customFormat="1" x14ac:dyDescent="0.2">
      <c r="A17" s="28" t="s">
        <v>16</v>
      </c>
      <c r="B17" s="38" t="s">
        <v>56</v>
      </c>
      <c r="C17">
        <v>13</v>
      </c>
      <c r="D17">
        <v>46</v>
      </c>
      <c r="E17">
        <v>1</v>
      </c>
      <c r="F17" s="36">
        <f t="shared" si="0"/>
        <v>60</v>
      </c>
      <c r="G17">
        <v>25</v>
      </c>
      <c r="H17">
        <v>35</v>
      </c>
      <c r="I17">
        <v>5</v>
      </c>
      <c r="J17">
        <v>4</v>
      </c>
      <c r="K17">
        <v>0</v>
      </c>
      <c r="L17">
        <v>0</v>
      </c>
      <c r="M17" s="32">
        <f>SUM(F17-'Fall 2019'!B16)/Undergraduate!F17</f>
        <v>-6.6666666666666666E-2</v>
      </c>
    </row>
    <row r="18" spans="1:13" s="19" customFormat="1" x14ac:dyDescent="0.2">
      <c r="A18" s="28" t="s">
        <v>17</v>
      </c>
      <c r="B18" s="38" t="s">
        <v>57</v>
      </c>
      <c r="C18">
        <v>6</v>
      </c>
      <c r="D18">
        <v>55</v>
      </c>
      <c r="E18">
        <v>0</v>
      </c>
      <c r="F18" s="36">
        <f t="shared" si="0"/>
        <v>61</v>
      </c>
      <c r="G18">
        <v>10</v>
      </c>
      <c r="H18">
        <v>51</v>
      </c>
      <c r="I18">
        <v>2</v>
      </c>
      <c r="J18">
        <v>10</v>
      </c>
      <c r="K18">
        <v>0</v>
      </c>
      <c r="L18">
        <v>0</v>
      </c>
      <c r="M18" s="32">
        <f>SUM(F18-'Fall 2019'!B17)/Undergraduate!F18</f>
        <v>-0.14754098360655737</v>
      </c>
    </row>
    <row r="19" spans="1:13" s="19" customFormat="1" x14ac:dyDescent="0.2">
      <c r="A19" s="28" t="s">
        <v>18</v>
      </c>
      <c r="B19" s="38" t="s">
        <v>58</v>
      </c>
      <c r="C19">
        <v>3</v>
      </c>
      <c r="D19">
        <v>37</v>
      </c>
      <c r="E19">
        <v>0</v>
      </c>
      <c r="F19" s="36">
        <f t="shared" si="0"/>
        <v>40</v>
      </c>
      <c r="G19">
        <v>21</v>
      </c>
      <c r="H19">
        <v>19</v>
      </c>
      <c r="I19">
        <v>7</v>
      </c>
      <c r="J19">
        <v>5</v>
      </c>
      <c r="K19">
        <v>0</v>
      </c>
      <c r="L19">
        <v>0</v>
      </c>
      <c r="M19" s="32">
        <f>SUM(F19-'Fall 2019'!B18)/Undergraduate!F19</f>
        <v>-0.65</v>
      </c>
    </row>
    <row r="20" spans="1:13" s="19" customFormat="1" x14ac:dyDescent="0.2">
      <c r="A20" s="28" t="s">
        <v>39</v>
      </c>
      <c r="B20" s="38" t="s">
        <v>76</v>
      </c>
      <c r="C20">
        <v>17</v>
      </c>
      <c r="D20">
        <v>66</v>
      </c>
      <c r="E20">
        <v>0</v>
      </c>
      <c r="F20" s="36">
        <f t="shared" si="0"/>
        <v>83</v>
      </c>
      <c r="G20">
        <v>58</v>
      </c>
      <c r="H20">
        <v>24</v>
      </c>
      <c r="I20">
        <v>14</v>
      </c>
      <c r="J20">
        <v>6</v>
      </c>
      <c r="K20">
        <v>1</v>
      </c>
      <c r="L20">
        <v>2</v>
      </c>
      <c r="M20" s="32">
        <f>SUM(F20-'Fall 2019'!B19)/Undergraduate!F20</f>
        <v>-0.26506024096385544</v>
      </c>
    </row>
    <row r="21" spans="1:13" s="19" customFormat="1" x14ac:dyDescent="0.2">
      <c r="A21" s="28" t="s">
        <v>19</v>
      </c>
      <c r="B21" s="38" t="s">
        <v>59</v>
      </c>
      <c r="C21">
        <v>115</v>
      </c>
      <c r="D21">
        <v>368</v>
      </c>
      <c r="E21">
        <v>24</v>
      </c>
      <c r="F21" s="36">
        <f t="shared" si="0"/>
        <v>507</v>
      </c>
      <c r="G21">
        <v>319</v>
      </c>
      <c r="H21">
        <v>185</v>
      </c>
      <c r="I21">
        <v>107</v>
      </c>
      <c r="J21">
        <v>63</v>
      </c>
      <c r="K21">
        <v>14</v>
      </c>
      <c r="L21">
        <v>11</v>
      </c>
      <c r="M21" s="32">
        <f>SUM(F21-'Fall 2019'!B20)/Undergraduate!F21</f>
        <v>8.2840236686390539E-2</v>
      </c>
    </row>
    <row r="22" spans="1:13" s="19" customFormat="1" x14ac:dyDescent="0.2">
      <c r="A22" s="28" t="s">
        <v>20</v>
      </c>
      <c r="B22" s="38" t="s">
        <v>104</v>
      </c>
      <c r="C22">
        <v>25</v>
      </c>
      <c r="D22">
        <v>103</v>
      </c>
      <c r="E22">
        <v>2</v>
      </c>
      <c r="F22" s="36">
        <f t="shared" si="0"/>
        <v>130</v>
      </c>
      <c r="G22">
        <v>78</v>
      </c>
      <c r="H22">
        <v>52</v>
      </c>
      <c r="I22">
        <v>20</v>
      </c>
      <c r="J22">
        <v>16</v>
      </c>
      <c r="K22">
        <v>0</v>
      </c>
      <c r="L22">
        <v>2</v>
      </c>
      <c r="M22" s="32">
        <f>SUM(F22-'Fall 2019'!B21)/Undergraduate!F22</f>
        <v>0.1</v>
      </c>
    </row>
    <row r="23" spans="1:13" s="19" customFormat="1" x14ac:dyDescent="0.2">
      <c r="A23" s="28" t="s">
        <v>49</v>
      </c>
      <c r="B23" s="38" t="s">
        <v>60</v>
      </c>
      <c r="C23">
        <v>64</v>
      </c>
      <c r="D23">
        <v>251</v>
      </c>
      <c r="E23">
        <v>0</v>
      </c>
      <c r="F23" s="36">
        <f t="shared" si="0"/>
        <v>315</v>
      </c>
      <c r="G23">
        <v>248</v>
      </c>
      <c r="H23">
        <v>65</v>
      </c>
      <c r="I23">
        <v>84</v>
      </c>
      <c r="J23">
        <v>19</v>
      </c>
      <c r="K23">
        <v>12</v>
      </c>
      <c r="L23">
        <v>1</v>
      </c>
      <c r="M23" s="32">
        <f>SUM(F23-'Fall 2019'!B22)/Undergraduate!F23</f>
        <v>-6.9841269841269843E-2</v>
      </c>
    </row>
    <row r="24" spans="1:13" s="19" customFormat="1" x14ac:dyDescent="0.2">
      <c r="A24" s="28" t="s">
        <v>21</v>
      </c>
      <c r="B24" s="38" t="s">
        <v>61</v>
      </c>
      <c r="C24">
        <v>14</v>
      </c>
      <c r="D24">
        <v>138</v>
      </c>
      <c r="E24">
        <v>1</v>
      </c>
      <c r="F24" s="36">
        <f t="shared" si="0"/>
        <v>153</v>
      </c>
      <c r="G24">
        <v>94</v>
      </c>
      <c r="H24">
        <v>59</v>
      </c>
      <c r="I24">
        <v>32</v>
      </c>
      <c r="J24">
        <v>16</v>
      </c>
      <c r="K24">
        <v>2</v>
      </c>
      <c r="L24">
        <v>2</v>
      </c>
      <c r="M24" s="32">
        <f>SUM(F24-'Fall 2019'!B23)/Undergraduate!F24</f>
        <v>5.2287581699346407E-2</v>
      </c>
    </row>
    <row r="25" spans="1:13" s="19" customFormat="1" x14ac:dyDescent="0.2">
      <c r="A25" s="28" t="s">
        <v>50</v>
      </c>
      <c r="B25" s="38" t="s">
        <v>62</v>
      </c>
      <c r="C25">
        <v>0</v>
      </c>
      <c r="D25">
        <v>8</v>
      </c>
      <c r="E25">
        <v>0</v>
      </c>
      <c r="F25" s="36">
        <f t="shared" si="0"/>
        <v>8</v>
      </c>
      <c r="G25">
        <v>5</v>
      </c>
      <c r="H25">
        <v>3</v>
      </c>
      <c r="I25">
        <v>3</v>
      </c>
      <c r="J25">
        <v>1</v>
      </c>
      <c r="K25">
        <v>0</v>
      </c>
      <c r="L25">
        <v>0</v>
      </c>
      <c r="M25" s="32">
        <f>SUM(F25-'Fall 2019'!B24)/Undergraduate!F25</f>
        <v>-0.5</v>
      </c>
    </row>
    <row r="26" spans="1:13" x14ac:dyDescent="0.2">
      <c r="A26" s="28" t="s">
        <v>23</v>
      </c>
      <c r="B26" s="38" t="s">
        <v>80</v>
      </c>
      <c r="C26">
        <v>54</v>
      </c>
      <c r="D26">
        <v>153</v>
      </c>
      <c r="E26">
        <v>0</v>
      </c>
      <c r="F26" s="36">
        <f t="shared" si="0"/>
        <v>207</v>
      </c>
      <c r="G26">
        <v>151</v>
      </c>
      <c r="H26">
        <v>56</v>
      </c>
      <c r="I26">
        <v>38</v>
      </c>
      <c r="J26">
        <v>19</v>
      </c>
      <c r="K26">
        <v>0</v>
      </c>
      <c r="L26">
        <v>2</v>
      </c>
      <c r="M26" s="32">
        <f>SUM(F26-'Fall 2019'!B25)/Undergraduate!F26</f>
        <v>-5.3140096618357488E-2</v>
      </c>
    </row>
    <row r="27" spans="1:13" x14ac:dyDescent="0.2">
      <c r="A27" s="28" t="s">
        <v>1</v>
      </c>
      <c r="B27" s="36"/>
      <c r="C27" s="36">
        <f t="shared" ref="C27:L27" si="1">SUM(C3:C26)</f>
        <v>985</v>
      </c>
      <c r="D27" s="36">
        <f t="shared" si="1"/>
        <v>3176</v>
      </c>
      <c r="E27" s="36">
        <f t="shared" si="1"/>
        <v>41</v>
      </c>
      <c r="F27" s="36">
        <f t="shared" si="1"/>
        <v>4202</v>
      </c>
      <c r="G27" s="36">
        <f t="shared" si="1"/>
        <v>2794</v>
      </c>
      <c r="H27" s="36">
        <f t="shared" si="1"/>
        <v>1392</v>
      </c>
      <c r="I27" s="36">
        <f t="shared" si="1"/>
        <v>841</v>
      </c>
      <c r="J27" s="36">
        <f t="shared" si="1"/>
        <v>397</v>
      </c>
      <c r="K27" s="36">
        <f t="shared" si="1"/>
        <v>93</v>
      </c>
      <c r="L27" s="36">
        <f t="shared" si="1"/>
        <v>65</v>
      </c>
      <c r="M27" s="31">
        <f>(F27-'Fall 2019'!B26)/'Fall 2019'!B26</f>
        <v>-1.1294117647058824E-2</v>
      </c>
    </row>
    <row r="28" spans="1:13" x14ac:dyDescent="0.2">
      <c r="A28" s="28" t="s">
        <v>24</v>
      </c>
      <c r="B28" s="34">
        <v>428</v>
      </c>
      <c r="C28" s="33">
        <v>0</v>
      </c>
      <c r="D28" s="33">
        <v>0</v>
      </c>
      <c r="E28" s="33">
        <v>0</v>
      </c>
      <c r="F28" s="36">
        <f>B28</f>
        <v>428</v>
      </c>
      <c r="G28" s="33">
        <v>234</v>
      </c>
      <c r="H28" s="33">
        <v>188</v>
      </c>
      <c r="I28" s="33">
        <v>51</v>
      </c>
      <c r="J28" s="33">
        <v>37</v>
      </c>
      <c r="K28" s="33">
        <v>17</v>
      </c>
      <c r="L28" s="33">
        <v>8</v>
      </c>
      <c r="M28" s="41">
        <f>SUM(F28-'Fall 2019'!B27)/Undergraduate!F28</f>
        <v>0.20560747663551401</v>
      </c>
    </row>
    <row r="30" spans="1:13" s="19" customFormat="1" x14ac:dyDescent="0.2">
      <c r="A30" s="35" t="s">
        <v>81</v>
      </c>
      <c r="B30"/>
      <c r="C30"/>
      <c r="D30"/>
      <c r="E30"/>
      <c r="F30"/>
      <c r="G30" s="8"/>
      <c r="H30" s="8"/>
      <c r="I30"/>
      <c r="J30"/>
      <c r="K30"/>
      <c r="L30"/>
      <c r="M30"/>
    </row>
    <row r="31" spans="1:13" ht="42" x14ac:dyDescent="0.2">
      <c r="A31" s="7" t="s">
        <v>41</v>
      </c>
      <c r="B31" s="16"/>
      <c r="C31" s="16"/>
      <c r="D31" s="16"/>
      <c r="E31" s="16"/>
      <c r="F31" s="16"/>
      <c r="G31" s="17"/>
      <c r="H31" s="16"/>
      <c r="I31" s="17"/>
      <c r="J31" s="16"/>
      <c r="K31" s="16"/>
      <c r="L31" s="16"/>
      <c r="M31" s="16"/>
    </row>
    <row r="32" spans="1:13" ht="44.25" customHeight="1" x14ac:dyDescent="0.2">
      <c r="A32" s="21" t="s">
        <v>75</v>
      </c>
      <c r="B32" s="16"/>
      <c r="C32" s="16"/>
      <c r="D32" s="16"/>
      <c r="E32" s="16"/>
      <c r="F32" s="16"/>
      <c r="G32" s="16"/>
      <c r="H32" s="16"/>
      <c r="I32" s="17"/>
      <c r="J32" s="16"/>
      <c r="K32" s="16"/>
      <c r="L32" s="16"/>
      <c r="M32" s="16"/>
    </row>
    <row r="33" spans="2:3" ht="17.25" customHeight="1" x14ac:dyDescent="0.2">
      <c r="B33" s="18"/>
      <c r="C33" s="18"/>
    </row>
  </sheetData>
  <mergeCells count="2">
    <mergeCell ref="A1:M1"/>
    <mergeCell ref="A2:M2"/>
  </mergeCells>
  <printOptions gridLines="1"/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8"/>
  <sheetViews>
    <sheetView tabSelected="1" workbookViewId="0">
      <selection activeCell="N5" sqref="N5"/>
    </sheetView>
  </sheetViews>
  <sheetFormatPr baseColWidth="10" defaultColWidth="8.83203125" defaultRowHeight="15" x14ac:dyDescent="0.2"/>
  <cols>
    <col min="1" max="1" width="42.33203125" customWidth="1"/>
    <col min="2" max="2" width="8.83203125" customWidth="1"/>
    <col min="13" max="13" width="18.33203125" bestFit="1" customWidth="1"/>
    <col min="14" max="14" width="36" bestFit="1" customWidth="1"/>
  </cols>
  <sheetData>
    <row r="1" spans="1:14" ht="21" x14ac:dyDescent="0.25">
      <c r="A1" s="46" t="s">
        <v>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4" ht="21" x14ac:dyDescent="0.25">
      <c r="A2" s="47" t="s">
        <v>83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4" ht="16" x14ac:dyDescent="0.2">
      <c r="A3" s="1" t="s">
        <v>0</v>
      </c>
      <c r="B3" s="3" t="s">
        <v>67</v>
      </c>
      <c r="C3" s="2" t="s">
        <v>45</v>
      </c>
      <c r="D3" s="2" t="s">
        <v>46</v>
      </c>
      <c r="E3" s="2" t="s">
        <v>47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66</v>
      </c>
    </row>
    <row r="4" spans="1:14" ht="16" x14ac:dyDescent="0.2">
      <c r="A4" s="4" t="s">
        <v>26</v>
      </c>
      <c r="B4" s="39" t="s">
        <v>68</v>
      </c>
      <c r="C4">
        <v>13</v>
      </c>
      <c r="D4">
        <v>19</v>
      </c>
      <c r="E4">
        <v>9</v>
      </c>
      <c r="F4" s="22">
        <f>SUM(C4:E4)</f>
        <v>41</v>
      </c>
      <c r="G4" s="43">
        <v>14</v>
      </c>
      <c r="H4" s="43">
        <v>27</v>
      </c>
      <c r="I4" s="43">
        <v>1</v>
      </c>
      <c r="J4" s="43">
        <v>7</v>
      </c>
      <c r="K4" s="43">
        <v>8</v>
      </c>
      <c r="L4" s="43">
        <v>17</v>
      </c>
      <c r="M4" s="30">
        <f>(F4-'Fall 2019'!E3)/Graduate!F4</f>
        <v>0.1951219512195122</v>
      </c>
      <c r="N4" s="29"/>
    </row>
    <row r="5" spans="1:14" x14ac:dyDescent="0.2">
      <c r="A5" s="4" t="s">
        <v>37</v>
      </c>
      <c r="B5" s="39" t="s">
        <v>69</v>
      </c>
      <c r="C5">
        <v>7</v>
      </c>
      <c r="D5">
        <v>14</v>
      </c>
      <c r="E5">
        <v>10</v>
      </c>
      <c r="F5" s="22">
        <f t="shared" ref="F5:F24" si="0">SUM(C5:E5)</f>
        <v>31</v>
      </c>
      <c r="G5">
        <v>12</v>
      </c>
      <c r="H5">
        <v>19</v>
      </c>
      <c r="I5">
        <v>5</v>
      </c>
      <c r="J5">
        <v>2</v>
      </c>
      <c r="K5">
        <v>3</v>
      </c>
      <c r="L5">
        <v>14</v>
      </c>
      <c r="M5" s="30">
        <f>(F5-'Fall 2019'!E4)/Graduate!F5</f>
        <v>-9.6774193548387094E-2</v>
      </c>
      <c r="N5" s="29"/>
    </row>
    <row r="6" spans="1:14" x14ac:dyDescent="0.2">
      <c r="A6" s="4" t="s">
        <v>27</v>
      </c>
      <c r="B6" s="39" t="s">
        <v>53</v>
      </c>
      <c r="C6">
        <v>55</v>
      </c>
      <c r="D6">
        <v>34</v>
      </c>
      <c r="E6">
        <v>11</v>
      </c>
      <c r="F6" s="22">
        <f t="shared" si="0"/>
        <v>100</v>
      </c>
      <c r="G6">
        <v>71</v>
      </c>
      <c r="H6">
        <v>29</v>
      </c>
      <c r="I6">
        <v>12</v>
      </c>
      <c r="J6">
        <v>6</v>
      </c>
      <c r="K6">
        <v>3</v>
      </c>
      <c r="L6">
        <v>4</v>
      </c>
      <c r="M6" s="30">
        <f>(F6-'Fall 2019'!E5)/Graduate!F6</f>
        <v>0.15</v>
      </c>
      <c r="N6" s="29"/>
    </row>
    <row r="7" spans="1:14" ht="16" x14ac:dyDescent="0.2">
      <c r="A7" s="4" t="s">
        <v>28</v>
      </c>
      <c r="B7" s="39" t="s">
        <v>97</v>
      </c>
      <c r="C7" s="43">
        <v>41</v>
      </c>
      <c r="D7" s="43">
        <v>17</v>
      </c>
      <c r="E7" s="43">
        <v>11</v>
      </c>
      <c r="F7" s="22">
        <f t="shared" si="0"/>
        <v>69</v>
      </c>
      <c r="G7">
        <v>27</v>
      </c>
      <c r="H7">
        <v>42</v>
      </c>
      <c r="I7">
        <v>3</v>
      </c>
      <c r="J7">
        <v>0</v>
      </c>
      <c r="K7">
        <v>11</v>
      </c>
      <c r="L7">
        <v>19</v>
      </c>
      <c r="M7" s="30">
        <f>(F7-'Fall 2019'!E6)/Graduate!F7</f>
        <v>4.3478260869565216E-2</v>
      </c>
      <c r="N7" s="29"/>
    </row>
    <row r="8" spans="1:14" x14ac:dyDescent="0.2">
      <c r="A8" s="4" t="s">
        <v>29</v>
      </c>
      <c r="B8" s="39" t="s">
        <v>70</v>
      </c>
      <c r="C8">
        <v>11</v>
      </c>
      <c r="D8">
        <v>6</v>
      </c>
      <c r="E8">
        <v>5</v>
      </c>
      <c r="F8" s="22">
        <f t="shared" si="0"/>
        <v>22</v>
      </c>
      <c r="G8">
        <v>9</v>
      </c>
      <c r="H8">
        <v>13</v>
      </c>
      <c r="I8">
        <v>0</v>
      </c>
      <c r="J8">
        <v>0</v>
      </c>
      <c r="K8">
        <v>5</v>
      </c>
      <c r="L8">
        <v>11</v>
      </c>
      <c r="M8" s="30">
        <f>(F8-'Fall 2019'!E7)/Graduate!F8</f>
        <v>0.18181818181818182</v>
      </c>
      <c r="N8" s="29"/>
    </row>
    <row r="9" spans="1:14" ht="16" x14ac:dyDescent="0.2">
      <c r="A9" s="4" t="s">
        <v>9</v>
      </c>
      <c r="B9" s="39" t="s">
        <v>95</v>
      </c>
      <c r="C9" s="43">
        <v>28</v>
      </c>
      <c r="D9" s="43">
        <v>13</v>
      </c>
      <c r="E9" s="43">
        <v>8</v>
      </c>
      <c r="F9" s="22">
        <f t="shared" si="0"/>
        <v>49</v>
      </c>
      <c r="G9">
        <v>35</v>
      </c>
      <c r="H9">
        <v>14</v>
      </c>
      <c r="I9">
        <v>9</v>
      </c>
      <c r="J9">
        <v>3</v>
      </c>
      <c r="K9">
        <v>11</v>
      </c>
      <c r="L9">
        <v>8</v>
      </c>
      <c r="M9" s="30">
        <f>(F9-'Fall 2019'!E8)/Graduate!F9</f>
        <v>-0.24489795918367346</v>
      </c>
      <c r="N9" s="29"/>
    </row>
    <row r="10" spans="1:14" ht="14.25" customHeight="1" x14ac:dyDescent="0.2">
      <c r="A10" s="4" t="s">
        <v>30</v>
      </c>
      <c r="B10" s="39" t="s">
        <v>98</v>
      </c>
      <c r="C10">
        <v>6</v>
      </c>
      <c r="D10">
        <v>12</v>
      </c>
      <c r="E10">
        <v>0</v>
      </c>
      <c r="F10" s="22">
        <f t="shared" si="0"/>
        <v>18</v>
      </c>
      <c r="G10">
        <v>11</v>
      </c>
      <c r="H10">
        <v>7</v>
      </c>
      <c r="I10">
        <v>3</v>
      </c>
      <c r="J10">
        <v>2</v>
      </c>
      <c r="K10">
        <v>0</v>
      </c>
      <c r="L10">
        <v>1</v>
      </c>
      <c r="M10" s="30">
        <f>(F10-'Fall 2019'!E9)/Graduate!F10</f>
        <v>-0.27777777777777779</v>
      </c>
      <c r="N10" s="29"/>
    </row>
    <row r="11" spans="1:14" x14ac:dyDescent="0.2">
      <c r="A11" s="4" t="s">
        <v>12</v>
      </c>
      <c r="B11" s="39" t="s">
        <v>96</v>
      </c>
      <c r="C11">
        <v>77</v>
      </c>
      <c r="D11">
        <v>37</v>
      </c>
      <c r="E11">
        <v>23</v>
      </c>
      <c r="F11" s="22">
        <f t="shared" si="0"/>
        <v>137</v>
      </c>
      <c r="G11">
        <v>72</v>
      </c>
      <c r="H11">
        <v>64</v>
      </c>
      <c r="I11">
        <v>11</v>
      </c>
      <c r="J11">
        <v>9</v>
      </c>
      <c r="K11">
        <v>20</v>
      </c>
      <c r="L11">
        <v>20</v>
      </c>
      <c r="M11" s="30">
        <f>(F11-'Fall 2019'!E10)/Graduate!F11</f>
        <v>-1.4598540145985401E-2</v>
      </c>
      <c r="N11" s="29"/>
    </row>
    <row r="12" spans="1:14" x14ac:dyDescent="0.2">
      <c r="A12" s="4" t="s">
        <v>31</v>
      </c>
      <c r="B12" s="39" t="s">
        <v>58</v>
      </c>
      <c r="C12">
        <v>17</v>
      </c>
      <c r="D12">
        <v>11</v>
      </c>
      <c r="E12">
        <v>6</v>
      </c>
      <c r="F12" s="22">
        <f t="shared" si="0"/>
        <v>34</v>
      </c>
      <c r="G12">
        <v>19</v>
      </c>
      <c r="H12">
        <v>15</v>
      </c>
      <c r="I12">
        <v>5</v>
      </c>
      <c r="J12">
        <v>3</v>
      </c>
      <c r="K12">
        <v>3</v>
      </c>
      <c r="L12">
        <v>6</v>
      </c>
      <c r="M12" s="30">
        <f>(F12-'Fall 2019'!E11)/Graduate!F12</f>
        <v>8.8235294117647065E-2</v>
      </c>
      <c r="N12" s="29"/>
    </row>
    <row r="13" spans="1:14" x14ac:dyDescent="0.2">
      <c r="A13" s="4" t="s">
        <v>13</v>
      </c>
      <c r="B13" s="39" t="s">
        <v>103</v>
      </c>
      <c r="C13">
        <v>51</v>
      </c>
      <c r="D13">
        <v>11</v>
      </c>
      <c r="E13">
        <v>1</v>
      </c>
      <c r="F13" s="22">
        <f t="shared" si="0"/>
        <v>63</v>
      </c>
      <c r="G13">
        <v>48</v>
      </c>
      <c r="H13">
        <v>15</v>
      </c>
      <c r="I13">
        <v>9</v>
      </c>
      <c r="J13">
        <v>7</v>
      </c>
      <c r="K13">
        <v>3</v>
      </c>
      <c r="L13">
        <v>2</v>
      </c>
      <c r="M13" s="30">
        <f>(F13-'Fall 2019'!E12)/Graduate!F13</f>
        <v>0.22222222222222221</v>
      </c>
      <c r="N13" s="29"/>
    </row>
    <row r="14" spans="1:14" x14ac:dyDescent="0.2">
      <c r="A14" s="4" t="s">
        <v>32</v>
      </c>
      <c r="B14" s="39" t="s">
        <v>71</v>
      </c>
      <c r="C14">
        <v>57</v>
      </c>
      <c r="D14">
        <v>19</v>
      </c>
      <c r="E14">
        <v>6</v>
      </c>
      <c r="F14" s="22">
        <f t="shared" si="0"/>
        <v>82</v>
      </c>
      <c r="G14">
        <v>52</v>
      </c>
      <c r="H14">
        <v>30</v>
      </c>
      <c r="I14">
        <v>8</v>
      </c>
      <c r="J14">
        <v>4</v>
      </c>
      <c r="K14">
        <v>1</v>
      </c>
      <c r="L14">
        <v>3</v>
      </c>
      <c r="M14" s="30">
        <f>(F14-'Fall 2019'!E13)/Graduate!F14</f>
        <v>-4.878048780487805E-2</v>
      </c>
      <c r="N14" s="29"/>
    </row>
    <row r="15" spans="1:14" x14ac:dyDescent="0.2">
      <c r="A15" s="4" t="s">
        <v>33</v>
      </c>
      <c r="B15" s="39" t="s">
        <v>55</v>
      </c>
      <c r="C15">
        <v>27</v>
      </c>
      <c r="D15">
        <v>14</v>
      </c>
      <c r="E15">
        <v>6</v>
      </c>
      <c r="F15" s="22">
        <f t="shared" si="0"/>
        <v>47</v>
      </c>
      <c r="G15">
        <v>21</v>
      </c>
      <c r="H15">
        <v>26</v>
      </c>
      <c r="I15">
        <v>4</v>
      </c>
      <c r="J15">
        <v>5</v>
      </c>
      <c r="K15">
        <v>14</v>
      </c>
      <c r="L15">
        <v>15</v>
      </c>
      <c r="M15" s="30">
        <f>(F15-'Fall 2019'!E14)/Graduate!F15</f>
        <v>-0.10638297872340426</v>
      </c>
      <c r="N15" s="29"/>
    </row>
    <row r="16" spans="1:14" ht="16" x14ac:dyDescent="0.2">
      <c r="A16" s="4" t="s">
        <v>15</v>
      </c>
      <c r="B16" s="39" t="s">
        <v>102</v>
      </c>
      <c r="C16" s="43">
        <v>33</v>
      </c>
      <c r="D16" s="43">
        <v>11</v>
      </c>
      <c r="E16" s="43">
        <v>5</v>
      </c>
      <c r="F16" s="22">
        <f t="shared" si="0"/>
        <v>49</v>
      </c>
      <c r="G16">
        <v>33</v>
      </c>
      <c r="H16">
        <v>16</v>
      </c>
      <c r="I16">
        <v>5</v>
      </c>
      <c r="J16">
        <v>2</v>
      </c>
      <c r="K16">
        <v>12</v>
      </c>
      <c r="L16">
        <v>6</v>
      </c>
      <c r="M16" s="30">
        <f>(F16-'Fall 2019'!E15)/Graduate!F16</f>
        <v>-4.0816326530612242E-2</v>
      </c>
      <c r="N16" s="29"/>
    </row>
    <row r="17" spans="1:14" x14ac:dyDescent="0.2">
      <c r="A17" s="4" t="s">
        <v>16</v>
      </c>
      <c r="B17" s="39" t="s">
        <v>56</v>
      </c>
      <c r="C17">
        <v>84</v>
      </c>
      <c r="D17">
        <v>30</v>
      </c>
      <c r="E17">
        <v>14</v>
      </c>
      <c r="F17" s="22">
        <f t="shared" si="0"/>
        <v>128</v>
      </c>
      <c r="G17">
        <v>66</v>
      </c>
      <c r="H17">
        <v>62</v>
      </c>
      <c r="I17">
        <v>10</v>
      </c>
      <c r="J17">
        <v>7</v>
      </c>
      <c r="K17">
        <v>11</v>
      </c>
      <c r="L17">
        <v>11</v>
      </c>
      <c r="M17" s="30">
        <f>(F17-'Fall 2019'!E16)/Graduate!F17</f>
        <v>3.90625E-2</v>
      </c>
      <c r="N17" s="29"/>
    </row>
    <row r="18" spans="1:14" ht="16" x14ac:dyDescent="0.2">
      <c r="A18" s="4" t="s">
        <v>18</v>
      </c>
      <c r="B18" s="39" t="s">
        <v>58</v>
      </c>
      <c r="C18" s="43">
        <v>27</v>
      </c>
      <c r="D18" s="43">
        <v>33</v>
      </c>
      <c r="E18" s="43">
        <v>18</v>
      </c>
      <c r="F18" s="22">
        <f t="shared" si="0"/>
        <v>78</v>
      </c>
      <c r="G18">
        <v>37</v>
      </c>
      <c r="H18">
        <v>41</v>
      </c>
      <c r="I18">
        <v>2</v>
      </c>
      <c r="J18">
        <v>2</v>
      </c>
      <c r="K18">
        <v>24</v>
      </c>
      <c r="L18">
        <v>25</v>
      </c>
      <c r="M18" s="30">
        <f>(F18-'Fall 2019'!E17)/Graduate!F18</f>
        <v>-7.6923076923076927E-2</v>
      </c>
      <c r="N18" s="29"/>
    </row>
    <row r="19" spans="1:14" x14ac:dyDescent="0.2">
      <c r="A19" s="4" t="s">
        <v>19</v>
      </c>
      <c r="B19" s="39" t="s">
        <v>59</v>
      </c>
      <c r="C19">
        <v>572</v>
      </c>
      <c r="D19">
        <v>44</v>
      </c>
      <c r="E19">
        <v>20</v>
      </c>
      <c r="F19" s="22">
        <f t="shared" si="0"/>
        <v>636</v>
      </c>
      <c r="G19">
        <v>442</v>
      </c>
      <c r="H19">
        <v>190</v>
      </c>
      <c r="I19">
        <v>127</v>
      </c>
      <c r="J19">
        <v>38</v>
      </c>
      <c r="K19">
        <v>25</v>
      </c>
      <c r="L19">
        <v>11</v>
      </c>
      <c r="M19" s="30">
        <f>(F19-'Fall 2019'!E18)/Graduate!F19</f>
        <v>0.40408805031446543</v>
      </c>
      <c r="N19" s="29"/>
    </row>
    <row r="20" spans="1:14" x14ac:dyDescent="0.2">
      <c r="A20" s="4" t="s">
        <v>34</v>
      </c>
      <c r="B20" s="39" t="s">
        <v>60</v>
      </c>
      <c r="C20">
        <v>6</v>
      </c>
      <c r="D20">
        <v>11</v>
      </c>
      <c r="E20">
        <v>5</v>
      </c>
      <c r="F20" s="22">
        <f t="shared" si="0"/>
        <v>22</v>
      </c>
      <c r="G20">
        <v>16</v>
      </c>
      <c r="H20">
        <v>6</v>
      </c>
      <c r="I20">
        <v>0</v>
      </c>
      <c r="J20">
        <v>1</v>
      </c>
      <c r="K20">
        <v>7</v>
      </c>
      <c r="L20">
        <v>3</v>
      </c>
      <c r="M20" s="30">
        <f>(F20-'Fall 2019'!E19)/Graduate!F20</f>
        <v>-9.0909090909090912E-2</v>
      </c>
      <c r="N20" s="29"/>
    </row>
    <row r="21" spans="1:14" x14ac:dyDescent="0.2">
      <c r="A21" s="4" t="s">
        <v>35</v>
      </c>
      <c r="B21" s="39" t="s">
        <v>72</v>
      </c>
      <c r="C21">
        <v>11</v>
      </c>
      <c r="D21">
        <v>3</v>
      </c>
      <c r="E21">
        <v>10</v>
      </c>
      <c r="F21" s="22">
        <f t="shared" si="0"/>
        <v>24</v>
      </c>
      <c r="G21">
        <v>14</v>
      </c>
      <c r="H21">
        <v>10</v>
      </c>
      <c r="I21">
        <v>3</v>
      </c>
      <c r="J21">
        <v>3</v>
      </c>
      <c r="K21">
        <v>5</v>
      </c>
      <c r="L21">
        <v>3</v>
      </c>
      <c r="M21" s="30">
        <f>(F21-'Fall 2019'!E20)/Graduate!F21</f>
        <v>0</v>
      </c>
      <c r="N21" s="29"/>
    </row>
    <row r="22" spans="1:14" ht="16" x14ac:dyDescent="0.2">
      <c r="A22" s="4" t="s">
        <v>36</v>
      </c>
      <c r="B22" s="39" t="s">
        <v>101</v>
      </c>
      <c r="C22" s="43">
        <v>19</v>
      </c>
      <c r="D22" s="43">
        <v>21</v>
      </c>
      <c r="E22" s="43">
        <v>17</v>
      </c>
      <c r="F22" s="22">
        <f t="shared" si="0"/>
        <v>57</v>
      </c>
      <c r="G22">
        <v>31</v>
      </c>
      <c r="H22">
        <v>26</v>
      </c>
      <c r="I22">
        <v>7</v>
      </c>
      <c r="J22">
        <v>1</v>
      </c>
      <c r="K22">
        <v>15</v>
      </c>
      <c r="L22">
        <v>19</v>
      </c>
      <c r="M22" s="30">
        <f>(F22-'Fall 2019'!E21)/Graduate!F22</f>
        <v>-5.2631578947368418E-2</v>
      </c>
      <c r="N22" s="29"/>
    </row>
    <row r="23" spans="1:14" x14ac:dyDescent="0.2">
      <c r="A23" s="4" t="s">
        <v>22</v>
      </c>
      <c r="B23" s="39" t="s">
        <v>99</v>
      </c>
      <c r="C23">
        <v>61</v>
      </c>
      <c r="D23">
        <v>25</v>
      </c>
      <c r="E23">
        <v>16</v>
      </c>
      <c r="F23" s="22">
        <f t="shared" si="0"/>
        <v>102</v>
      </c>
      <c r="G23">
        <v>58</v>
      </c>
      <c r="H23">
        <v>44</v>
      </c>
      <c r="I23">
        <v>16</v>
      </c>
      <c r="J23">
        <v>7</v>
      </c>
      <c r="K23">
        <v>11</v>
      </c>
      <c r="L23">
        <v>13</v>
      </c>
      <c r="M23" s="30">
        <f>(F23-'Fall 2019'!E22)/Graduate!F23</f>
        <v>9.8039215686274508E-2</v>
      </c>
      <c r="N23" s="29"/>
    </row>
    <row r="24" spans="1:14" x14ac:dyDescent="0.2">
      <c r="A24" s="4" t="s">
        <v>23</v>
      </c>
      <c r="B24" s="39" t="s">
        <v>100</v>
      </c>
      <c r="C24">
        <v>67</v>
      </c>
      <c r="D24">
        <v>19</v>
      </c>
      <c r="E24">
        <v>14</v>
      </c>
      <c r="F24" s="22">
        <f t="shared" si="0"/>
        <v>100</v>
      </c>
      <c r="G24">
        <v>69</v>
      </c>
      <c r="H24">
        <v>31</v>
      </c>
      <c r="I24">
        <v>10</v>
      </c>
      <c r="J24">
        <v>5</v>
      </c>
      <c r="K24">
        <v>5</v>
      </c>
      <c r="L24">
        <v>9</v>
      </c>
      <c r="M24" s="30">
        <f>(F24-'Fall 2019'!E23)/Graduate!F24</f>
        <v>0.3</v>
      </c>
      <c r="N24" s="29"/>
    </row>
    <row r="25" spans="1:14" x14ac:dyDescent="0.2">
      <c r="A25" s="4" t="s">
        <v>1</v>
      </c>
      <c r="B25" s="26"/>
      <c r="C25" s="10">
        <f t="shared" ref="C25:L25" si="1">SUM(C4:C24)</f>
        <v>1270</v>
      </c>
      <c r="D25" s="10">
        <f t="shared" si="1"/>
        <v>404</v>
      </c>
      <c r="E25" s="10">
        <f t="shared" si="1"/>
        <v>215</v>
      </c>
      <c r="F25" s="22">
        <f t="shared" si="1"/>
        <v>1889</v>
      </c>
      <c r="G25" s="10">
        <f t="shared" si="1"/>
        <v>1157</v>
      </c>
      <c r="H25" s="22">
        <f t="shared" si="1"/>
        <v>727</v>
      </c>
      <c r="I25" s="22">
        <f t="shared" si="1"/>
        <v>250</v>
      </c>
      <c r="J25" s="22">
        <f t="shared" si="1"/>
        <v>114</v>
      </c>
      <c r="K25" s="22">
        <f t="shared" si="1"/>
        <v>197</v>
      </c>
      <c r="L25" s="22">
        <f t="shared" si="1"/>
        <v>220</v>
      </c>
      <c r="M25" s="40">
        <f>(F25-'Fall 2019'!E24)/'Fall 2019'!E24</f>
        <v>0.19255050505050506</v>
      </c>
      <c r="N25" s="29"/>
    </row>
    <row r="26" spans="1:14" x14ac:dyDescent="0.2">
      <c r="A26" s="4" t="s">
        <v>65</v>
      </c>
      <c r="B26" s="26" t="s">
        <v>73</v>
      </c>
      <c r="C26">
        <v>25</v>
      </c>
      <c r="D26">
        <v>51</v>
      </c>
      <c r="E26">
        <v>32</v>
      </c>
      <c r="F26" s="22">
        <f>SUM(C26:E26)</f>
        <v>108</v>
      </c>
      <c r="G26">
        <v>61</v>
      </c>
      <c r="H26">
        <v>47</v>
      </c>
      <c r="I26">
        <v>7</v>
      </c>
      <c r="J26">
        <v>4</v>
      </c>
      <c r="K26">
        <v>17</v>
      </c>
      <c r="L26">
        <v>19</v>
      </c>
      <c r="M26" s="40">
        <f>(F26-'Fall 2019'!E25)/'Fall 2019'!E25</f>
        <v>-9.1743119266055051E-3</v>
      </c>
      <c r="N26" s="29"/>
    </row>
    <row r="27" spans="1:14" x14ac:dyDescent="0.2">
      <c r="A27" s="5" t="s">
        <v>81</v>
      </c>
      <c r="B27" s="5"/>
    </row>
    <row r="28" spans="1:14" x14ac:dyDescent="0.2">
      <c r="A28" s="6" t="s">
        <v>25</v>
      </c>
      <c r="B28" s="6"/>
    </row>
  </sheetData>
  <mergeCells count="2">
    <mergeCell ref="A1:M1"/>
    <mergeCell ref="A2:M2"/>
  </mergeCells>
  <printOptions gridLines="1"/>
  <pageMargins left="0.7" right="0.7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41" bestFit="1" customWidth="1"/>
    <col min="2" max="2" width="7.6640625" customWidth="1"/>
    <col min="3" max="3" width="9.1640625" customWidth="1"/>
    <col min="4" max="4" width="43" customWidth="1"/>
    <col min="5" max="5" width="7" customWidth="1"/>
  </cols>
  <sheetData>
    <row r="1" spans="1:9" x14ac:dyDescent="0.2">
      <c r="A1" t="s">
        <v>84</v>
      </c>
    </row>
    <row r="2" spans="1:9" x14ac:dyDescent="0.2">
      <c r="A2" t="s">
        <v>85</v>
      </c>
      <c r="D2" t="s">
        <v>86</v>
      </c>
    </row>
    <row r="3" spans="1:9" ht="14.25" customHeight="1" x14ac:dyDescent="0.2">
      <c r="A3" s="42" t="s">
        <v>37</v>
      </c>
      <c r="B3" s="36">
        <v>95</v>
      </c>
      <c r="D3" s="20" t="s">
        <v>26</v>
      </c>
      <c r="E3" s="22">
        <v>33</v>
      </c>
      <c r="G3" s="8"/>
      <c r="H3" s="8"/>
      <c r="I3" s="8"/>
    </row>
    <row r="4" spans="1:9" ht="17.25" customHeight="1" x14ac:dyDescent="0.2">
      <c r="A4" s="28" t="s">
        <v>27</v>
      </c>
      <c r="B4" s="36">
        <v>137</v>
      </c>
      <c r="D4" s="20" t="s">
        <v>37</v>
      </c>
      <c r="E4" s="22">
        <v>34</v>
      </c>
      <c r="G4" s="8"/>
      <c r="H4" s="8"/>
      <c r="I4" s="8"/>
    </row>
    <row r="5" spans="1:9" x14ac:dyDescent="0.2">
      <c r="A5" s="28" t="s">
        <v>51</v>
      </c>
      <c r="B5" s="36">
        <v>75</v>
      </c>
      <c r="D5" s="20" t="s">
        <v>27</v>
      </c>
      <c r="E5" s="22">
        <v>85</v>
      </c>
      <c r="G5" s="8"/>
      <c r="H5" s="8"/>
      <c r="I5" s="8"/>
    </row>
    <row r="6" spans="1:9" x14ac:dyDescent="0.2">
      <c r="A6" s="28" t="s">
        <v>9</v>
      </c>
      <c r="B6" s="36">
        <v>577</v>
      </c>
      <c r="D6" s="20" t="s">
        <v>28</v>
      </c>
      <c r="E6" s="22">
        <v>66</v>
      </c>
      <c r="G6" s="8"/>
      <c r="H6" s="8"/>
      <c r="I6" s="8"/>
    </row>
    <row r="7" spans="1:9" x14ac:dyDescent="0.2">
      <c r="A7" s="28" t="s">
        <v>10</v>
      </c>
      <c r="B7" s="36">
        <v>753</v>
      </c>
      <c r="D7" s="20" t="s">
        <v>29</v>
      </c>
      <c r="E7" s="22">
        <v>18</v>
      </c>
      <c r="G7" s="8"/>
      <c r="H7" s="8"/>
      <c r="I7" s="8"/>
    </row>
    <row r="8" spans="1:9" x14ac:dyDescent="0.2">
      <c r="A8" s="28" t="s">
        <v>11</v>
      </c>
      <c r="B8" s="36">
        <v>23</v>
      </c>
      <c r="D8" s="20" t="s">
        <v>9</v>
      </c>
      <c r="E8" s="22">
        <v>61</v>
      </c>
      <c r="G8" s="8"/>
      <c r="H8" s="8"/>
      <c r="I8" s="8"/>
    </row>
    <row r="9" spans="1:9" x14ac:dyDescent="0.2">
      <c r="A9" s="28" t="s">
        <v>48</v>
      </c>
      <c r="B9" s="36">
        <v>93</v>
      </c>
      <c r="D9" s="20" t="s">
        <v>30</v>
      </c>
      <c r="E9" s="22">
        <v>23</v>
      </c>
      <c r="G9" s="8"/>
      <c r="H9" s="8"/>
      <c r="I9" s="8"/>
    </row>
    <row r="10" spans="1:9" ht="17.25" customHeight="1" x14ac:dyDescent="0.2">
      <c r="A10" s="28" t="s">
        <v>12</v>
      </c>
      <c r="B10" s="36">
        <v>60</v>
      </c>
      <c r="D10" s="20" t="s">
        <v>12</v>
      </c>
      <c r="E10" s="22">
        <v>139</v>
      </c>
      <c r="G10" s="8"/>
      <c r="H10" s="8"/>
      <c r="I10" s="8"/>
    </row>
    <row r="11" spans="1:9" x14ac:dyDescent="0.2">
      <c r="A11" s="28" t="s">
        <v>40</v>
      </c>
      <c r="B11" s="36">
        <v>101</v>
      </c>
      <c r="D11" s="20" t="s">
        <v>31</v>
      </c>
      <c r="E11" s="22">
        <v>31</v>
      </c>
      <c r="G11" s="8"/>
      <c r="H11" s="8"/>
      <c r="I11" s="8"/>
    </row>
    <row r="12" spans="1:9" ht="19.5" customHeight="1" x14ac:dyDescent="0.2">
      <c r="A12" s="28" t="s">
        <v>74</v>
      </c>
      <c r="B12" s="9">
        <v>158</v>
      </c>
      <c r="D12" s="20" t="s">
        <v>13</v>
      </c>
      <c r="E12" s="22">
        <v>49</v>
      </c>
      <c r="G12" s="8"/>
      <c r="H12" s="8"/>
      <c r="I12" s="8"/>
    </row>
    <row r="13" spans="1:9" x14ac:dyDescent="0.2">
      <c r="A13" s="28" t="s">
        <v>13</v>
      </c>
      <c r="B13" s="36">
        <v>299</v>
      </c>
      <c r="D13" s="20" t="s">
        <v>32</v>
      </c>
      <c r="E13" s="22">
        <v>86</v>
      </c>
      <c r="G13" s="8"/>
      <c r="H13" s="8"/>
      <c r="I13" s="8"/>
    </row>
    <row r="14" spans="1:9" x14ac:dyDescent="0.2">
      <c r="A14" s="28" t="s">
        <v>14</v>
      </c>
      <c r="B14" s="36">
        <v>237</v>
      </c>
      <c r="D14" s="20" t="s">
        <v>33</v>
      </c>
      <c r="E14" s="22">
        <v>52</v>
      </c>
      <c r="G14" s="8"/>
      <c r="H14" s="8"/>
      <c r="I14" s="8"/>
    </row>
    <row r="15" spans="1:9" ht="28" x14ac:dyDescent="0.2">
      <c r="A15" s="28" t="s">
        <v>79</v>
      </c>
      <c r="B15" s="36">
        <v>43</v>
      </c>
      <c r="D15" s="20" t="s">
        <v>15</v>
      </c>
      <c r="E15" s="22">
        <v>51</v>
      </c>
      <c r="G15" s="8"/>
      <c r="H15" s="8"/>
      <c r="I15" s="8"/>
    </row>
    <row r="16" spans="1:9" x14ac:dyDescent="0.2">
      <c r="A16" s="28" t="s">
        <v>16</v>
      </c>
      <c r="B16" s="36">
        <v>64</v>
      </c>
      <c r="D16" s="20" t="s">
        <v>16</v>
      </c>
      <c r="E16" s="22">
        <v>123</v>
      </c>
      <c r="G16" s="8"/>
      <c r="H16" s="8"/>
      <c r="I16" s="8"/>
    </row>
    <row r="17" spans="1:9" x14ac:dyDescent="0.2">
      <c r="A17" s="28" t="s">
        <v>17</v>
      </c>
      <c r="B17" s="36">
        <v>70</v>
      </c>
      <c r="D17" s="20" t="s">
        <v>18</v>
      </c>
      <c r="E17" s="22">
        <v>84</v>
      </c>
      <c r="G17" s="8"/>
      <c r="H17" s="8"/>
      <c r="I17" s="8"/>
    </row>
    <row r="18" spans="1:9" x14ac:dyDescent="0.2">
      <c r="A18" s="28" t="s">
        <v>18</v>
      </c>
      <c r="B18" s="36">
        <v>66</v>
      </c>
      <c r="D18" s="20" t="s">
        <v>19</v>
      </c>
      <c r="E18" s="22">
        <v>379</v>
      </c>
      <c r="G18" s="8"/>
      <c r="H18" s="8"/>
      <c r="I18" s="8"/>
    </row>
    <row r="19" spans="1:9" x14ac:dyDescent="0.2">
      <c r="A19" s="28" t="s">
        <v>39</v>
      </c>
      <c r="B19" s="36">
        <v>105</v>
      </c>
      <c r="D19" s="20" t="s">
        <v>34</v>
      </c>
      <c r="E19" s="22">
        <v>24</v>
      </c>
      <c r="G19" s="8"/>
      <c r="H19" s="8"/>
      <c r="I19" s="8"/>
    </row>
    <row r="20" spans="1:9" x14ac:dyDescent="0.2">
      <c r="A20" s="28" t="s">
        <v>19</v>
      </c>
      <c r="B20" s="36">
        <v>465</v>
      </c>
      <c r="D20" s="20" t="s">
        <v>35</v>
      </c>
      <c r="E20" s="22">
        <v>24</v>
      </c>
      <c r="G20" s="8"/>
      <c r="H20" s="8"/>
      <c r="I20" s="8"/>
    </row>
    <row r="21" spans="1:9" x14ac:dyDescent="0.2">
      <c r="A21" s="28" t="s">
        <v>20</v>
      </c>
      <c r="B21" s="36">
        <v>117</v>
      </c>
      <c r="D21" s="20" t="s">
        <v>36</v>
      </c>
      <c r="E21" s="22">
        <v>60</v>
      </c>
      <c r="G21" s="8"/>
      <c r="H21" s="8"/>
      <c r="I21" s="8"/>
    </row>
    <row r="22" spans="1:9" x14ac:dyDescent="0.2">
      <c r="A22" s="28" t="s">
        <v>49</v>
      </c>
      <c r="B22" s="36">
        <v>337</v>
      </c>
      <c r="D22" s="20" t="s">
        <v>22</v>
      </c>
      <c r="E22" s="22">
        <v>92</v>
      </c>
      <c r="G22" s="8"/>
      <c r="H22" s="8"/>
      <c r="I22" s="8"/>
    </row>
    <row r="23" spans="1:9" x14ac:dyDescent="0.2">
      <c r="A23" s="28" t="s">
        <v>21</v>
      </c>
      <c r="B23" s="36">
        <v>145</v>
      </c>
      <c r="D23" s="20" t="s">
        <v>23</v>
      </c>
      <c r="E23" s="22">
        <v>70</v>
      </c>
      <c r="G23" s="8"/>
      <c r="H23" s="8"/>
      <c r="I23" s="8"/>
    </row>
    <row r="24" spans="1:9" x14ac:dyDescent="0.2">
      <c r="A24" s="28" t="s">
        <v>50</v>
      </c>
      <c r="B24" s="36">
        <v>12</v>
      </c>
      <c r="D24" s="20" t="s">
        <v>1</v>
      </c>
      <c r="E24" s="22">
        <f>SUM(E3:E23)</f>
        <v>1584</v>
      </c>
      <c r="G24" s="8"/>
      <c r="H24" s="8"/>
      <c r="I24" s="8"/>
    </row>
    <row r="25" spans="1:9" x14ac:dyDescent="0.2">
      <c r="A25" s="28" t="s">
        <v>23</v>
      </c>
      <c r="B25" s="36">
        <v>218</v>
      </c>
      <c r="C25" s="23"/>
      <c r="D25" s="20" t="s">
        <v>38</v>
      </c>
      <c r="E25" s="22">
        <v>109</v>
      </c>
      <c r="G25" s="8"/>
      <c r="H25" s="8"/>
      <c r="I25" s="8"/>
    </row>
    <row r="26" spans="1:9" x14ac:dyDescent="0.2">
      <c r="A26" s="28" t="s">
        <v>1</v>
      </c>
      <c r="B26" s="36">
        <f>SUM(B3:B25)</f>
        <v>4250</v>
      </c>
      <c r="D26" s="19"/>
      <c r="E26" s="19"/>
      <c r="G26" s="8"/>
      <c r="H26" s="8"/>
      <c r="I26" s="8"/>
    </row>
    <row r="27" spans="1:9" x14ac:dyDescent="0.2">
      <c r="A27" s="28" t="s">
        <v>24</v>
      </c>
      <c r="B27" s="36">
        <v>340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Undergraduate</vt:lpstr>
      <vt:lpstr>Graduate</vt:lpstr>
      <vt:lpstr>Fall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Xiong,Yuchen</dc:creator>
  <cp:lastModifiedBy>Williams, Wendy R.</cp:lastModifiedBy>
  <cp:lastPrinted>2016-10-04T19:04:38Z</cp:lastPrinted>
  <dcterms:created xsi:type="dcterms:W3CDTF">2012-06-01T14:40:38Z</dcterms:created>
  <dcterms:modified xsi:type="dcterms:W3CDTF">2020-10-27T14:50:53Z</dcterms:modified>
</cp:coreProperties>
</file>