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lorida-my.sharepoint.com/personal/wwilliams_ufl_edu/Documents/Enrollment Working Folder/"/>
    </mc:Choice>
  </mc:AlternateContent>
  <xr:revisionPtr revIDLastSave="582" documentId="13_ncr:1_{2F71D9CF-DCED-4305-A108-18F3ADCFD946}" xr6:coauthVersionLast="45" xr6:coauthVersionMax="45" xr10:uidLastSave="{A0BB47C6-BA27-4FBC-AAE4-14A9CA6A52B9}"/>
  <bookViews>
    <workbookView xWindow="-96" yWindow="-96" windowWidth="19392" windowHeight="10536" xr2:uid="{00000000-000D-0000-FFFF-FFFF00000000}"/>
  </bookViews>
  <sheets>
    <sheet name="Undergraduate" sheetId="4" r:id="rId1"/>
    <sheet name="Graduate" sheetId="2" r:id="rId2"/>
    <sheet name="Spring 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G27" i="4"/>
  <c r="D27" i="4"/>
  <c r="E27" i="4"/>
  <c r="C27" i="4"/>
  <c r="M28" i="4"/>
  <c r="M6" i="4"/>
  <c r="M8" i="4"/>
  <c r="M10" i="4"/>
  <c r="M12" i="4"/>
  <c r="M14" i="4"/>
  <c r="M16" i="4"/>
  <c r="M18" i="4"/>
  <c r="M20" i="4"/>
  <c r="M22" i="4"/>
  <c r="M24" i="4"/>
  <c r="M26" i="4"/>
  <c r="F5" i="4"/>
  <c r="M5" i="4" s="1"/>
  <c r="F6" i="4"/>
  <c r="F7" i="4"/>
  <c r="M7" i="4" s="1"/>
  <c r="F8" i="4"/>
  <c r="F9" i="4"/>
  <c r="M9" i="4" s="1"/>
  <c r="F10" i="4"/>
  <c r="F11" i="4"/>
  <c r="M11" i="4" s="1"/>
  <c r="F12" i="4"/>
  <c r="F13" i="4"/>
  <c r="M13" i="4" s="1"/>
  <c r="F14" i="4"/>
  <c r="F15" i="4"/>
  <c r="M15" i="4" s="1"/>
  <c r="F16" i="4"/>
  <c r="F17" i="4"/>
  <c r="M17" i="4" s="1"/>
  <c r="F18" i="4"/>
  <c r="F19" i="4"/>
  <c r="M19" i="4" s="1"/>
  <c r="F20" i="4"/>
  <c r="F21" i="4"/>
  <c r="M21" i="4" s="1"/>
  <c r="F22" i="4"/>
  <c r="F23" i="4"/>
  <c r="M23" i="4" s="1"/>
  <c r="F24" i="4"/>
  <c r="F25" i="4"/>
  <c r="M25" i="4" s="1"/>
  <c r="F26" i="4"/>
  <c r="F4" i="4"/>
  <c r="M4" i="4" s="1"/>
  <c r="G25" i="2"/>
  <c r="D25" i="2"/>
  <c r="E25" i="2"/>
  <c r="C25" i="2"/>
  <c r="M8" i="2"/>
  <c r="M12" i="2"/>
  <c r="M14" i="2"/>
  <c r="M16" i="2"/>
  <c r="M20" i="2"/>
  <c r="M24" i="2"/>
  <c r="M26" i="2"/>
  <c r="F26" i="2"/>
  <c r="F5" i="2"/>
  <c r="M5" i="2" s="1"/>
  <c r="F6" i="2"/>
  <c r="M6" i="2" s="1"/>
  <c r="F7" i="2"/>
  <c r="M7" i="2" s="1"/>
  <c r="F8" i="2"/>
  <c r="F9" i="2"/>
  <c r="M9" i="2" s="1"/>
  <c r="F10" i="2"/>
  <c r="M10" i="2" s="1"/>
  <c r="F11" i="2"/>
  <c r="M11" i="2" s="1"/>
  <c r="F12" i="2"/>
  <c r="F13" i="2"/>
  <c r="M13" i="2" s="1"/>
  <c r="F14" i="2"/>
  <c r="F15" i="2"/>
  <c r="M15" i="2" s="1"/>
  <c r="F16" i="2"/>
  <c r="F17" i="2"/>
  <c r="M17" i="2" s="1"/>
  <c r="F18" i="2"/>
  <c r="M18" i="2" s="1"/>
  <c r="F19" i="2"/>
  <c r="M19" i="2" s="1"/>
  <c r="F20" i="2"/>
  <c r="F21" i="2"/>
  <c r="M21" i="2" s="1"/>
  <c r="F22" i="2"/>
  <c r="M22" i="2" s="1"/>
  <c r="F23" i="2"/>
  <c r="M23" i="2" s="1"/>
  <c r="F24" i="2"/>
  <c r="F4" i="2"/>
  <c r="M4" i="2" s="1"/>
  <c r="E24" i="3"/>
  <c r="B26" i="3"/>
  <c r="F25" i="2" l="1"/>
  <c r="M25" i="2" s="1"/>
  <c r="F27" i="4"/>
  <c r="M27" i="4" s="1"/>
</calcChain>
</file>

<file path=xl/sharedStrings.xml><?xml version="1.0" encoding="utf-8"?>
<sst xmlns="http://schemas.openxmlformats.org/spreadsheetml/2006/main" count="178" uniqueCount="105">
  <si>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</si>
  <si>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</si>
  <si>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</si>
  <si>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</si>
  <si>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</si>
  <si>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</si>
  <si>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</si>
  <si>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</si>
  <si>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</si>
  <si>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</si>
  <si>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</si>
  <si>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</si>
  <si>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</si>
  <si>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</si>
  <si>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</si>
  <si>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</si>
  <si>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</si>
  <si>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</si>
  <si>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</si>
  <si>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</si>
  <si>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</si>
  <si>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</si>
  <si>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</si>
  <si>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</si>
  <si>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</si>
  <si>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</si>
  <si>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</si>
  <si>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</si>
  <si>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</si>
  <si>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</si>
  <si>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</si>
  <si>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</si>
  <si>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</si>
  <si>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</si>
  <si>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</si>
  <si>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</si>
  <si>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</si>
  <si>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</si>
  <si>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</si>
  <si>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</si>
  <si>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</si>
  <si>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</si>
  <si>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</si>
  <si>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</si>
  <si>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</si>
  <si>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</si>
  <si>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</si>
  <si>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</si>
  <si>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</si>
  <si>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</si>
  <si>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</si>
  <si>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</si>
  <si>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</si>
  <si>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</si>
  <si>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</si>
  <si>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>BLY</t>
  </si>
  <si>
    <t>BTY</t>
  </si>
  <si>
    <t>DIE</t>
  </si>
  <si>
    <t>FYC</t>
  </si>
  <si>
    <t>FRE</t>
  </si>
  <si>
    <t>FRC</t>
  </si>
  <si>
    <t>GEM</t>
  </si>
  <si>
    <t>HOS</t>
  </si>
  <si>
    <t>MCB</t>
  </si>
  <si>
    <t>NUT</t>
  </si>
  <si>
    <t>PLS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</si>
  <si>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</si>
  <si>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</si>
  <si>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</si>
  <si>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</si>
  <si>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</si>
  <si>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</si>
  <si>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</si>
  <si>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</si>
  <si>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HSE</t>
  </si>
  <si>
    <t>FAS</t>
  </si>
  <si>
    <t>PMB</t>
  </si>
  <si>
    <t>Environmental Science (SNRE) **</t>
  </si>
  <si>
    <t>ESC/EVS</t>
  </si>
  <si>
    <t>Food Science and Human Nutrition (Including FSC)</t>
  </si>
  <si>
    <t>AL/ANS</t>
  </si>
  <si>
    <t xml:space="preserve">ENY/EY </t>
  </si>
  <si>
    <t>*compared to Spring 2019</t>
  </si>
  <si>
    <t>Undergraduate 2019</t>
  </si>
  <si>
    <t>Graduate 2019</t>
  </si>
  <si>
    <t xml:space="preserve">Nutritional Sciences </t>
  </si>
  <si>
    <t xml:space="preserve">Dietetics </t>
  </si>
  <si>
    <t>EMANR(IS_BS01 )</t>
  </si>
  <si>
    <t xml:space="preserve">FOS                     </t>
  </si>
  <si>
    <t>MAR(IS_BS07 )</t>
  </si>
  <si>
    <t>NRC</t>
  </si>
  <si>
    <t>SWS</t>
  </si>
  <si>
    <t>WEC</t>
  </si>
  <si>
    <t xml:space="preserve">AGY </t>
  </si>
  <si>
    <t xml:space="preserve">ANS </t>
  </si>
  <si>
    <t>PLM</t>
  </si>
  <si>
    <t>ENY</t>
  </si>
  <si>
    <t>FHN/FOS</t>
  </si>
  <si>
    <t>PLP</t>
  </si>
  <si>
    <t>IEC</t>
  </si>
  <si>
    <t>Food Science</t>
  </si>
  <si>
    <t>Undergraduate Enrollment Summer 2020</t>
  </si>
  <si>
    <t>Summer 2019</t>
  </si>
  <si>
    <t>Graduate Enrollment Summer 2020</t>
  </si>
  <si>
    <t>YDF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</si>
</sst>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141414"/>
      <name val="Inheri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" fontId="2" fillId="3" borderId="3" xfId="0" applyNumberFormat="1" applyFont="1" applyFill="1" applyBorder="1" applyAlignment="1">
      <alignment horizontal="right" vertical="center" wrapText="1"/>
    </xf>
    <xf numFmtId="10" fontId="0" fillId="0" borderId="7" xfId="0" applyNumberFormat="1" applyBorder="1"/>
    <xf numFmtId="10" fontId="1" fillId="0" borderId="9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vertical="top" wrapText="1"/>
    </xf>
    <xf numFmtId="0" fontId="0" fillId="0" borderId="11" xfId="0" applyBorder="1"/>
    <xf numFmtId="0" fontId="0" fillId="0" borderId="0" xfId="0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>
      <selection activeCell="N1" sqref="N1:N1048576"/>
    </sheetView>
  </sheetViews>
  <sheetFormatPr defaultColWidth="8.83984375" defaultRowHeight="14.4"/>
  <cols>
    <col min="1" max="1" width="41.15625" customWidth="1"/>
    <col min="2" max="2" width="15.68359375" bestFit="1" customWidth="1"/>
    <col min="3" max="12" width="9.15625" customWidth="1"/>
    <col min="13" max="13" width="11" customWidth="1"/>
  </cols>
  <sheetData>
    <row r="1" spans="1:13" ht="20.399999999999999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399999999999999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8.8">
      <c r="A3" s="17" t="s">
        <v>0</v>
      </c>
      <c r="B3" s="33" t="s">
        <v>66</v>
      </c>
      <c r="C3" s="18" t="s">
        <v>42</v>
      </c>
      <c r="D3" s="19" t="s">
        <v>43</v>
      </c>
      <c r="E3" s="18" t="s">
        <v>44</v>
      </c>
      <c r="F3" s="20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31" t="s">
        <v>67</v>
      </c>
    </row>
    <row r="4" spans="1:13">
      <c r="A4" s="45" t="s">
        <v>37</v>
      </c>
      <c r="B4" s="42" t="s">
        <v>52</v>
      </c>
      <c r="C4" s="8">
        <v>6</v>
      </c>
      <c r="D4" s="8">
        <v>53</v>
      </c>
      <c r="E4" s="35">
        <v>0</v>
      </c>
      <c r="F4" s="30">
        <f>SUM(C4:E4)</f>
        <v>59</v>
      </c>
      <c r="G4" s="8">
        <v>35</v>
      </c>
      <c r="H4" s="8">
        <v>24</v>
      </c>
      <c r="I4" s="8">
        <v>6</v>
      </c>
      <c r="J4" s="8">
        <v>10</v>
      </c>
      <c r="K4" s="8">
        <v>0</v>
      </c>
      <c r="L4" s="8">
        <v>0</v>
      </c>
      <c r="M4" s="37">
        <f>SUM(F4-'Spring 2019'!B3)/Undergraduate!F4</f>
        <v>0.16949152542372881</v>
      </c>
    </row>
    <row r="5" spans="1:13">
      <c r="A5" s="34" t="s">
        <v>27</v>
      </c>
      <c r="B5" s="42" t="s">
        <v>53</v>
      </c>
      <c r="C5" s="8">
        <v>9</v>
      </c>
      <c r="D5" s="8">
        <v>88</v>
      </c>
      <c r="E5" s="8">
        <v>0</v>
      </c>
      <c r="F5" s="41">
        <f t="shared" ref="F5:F26" si="0">SUM(C5:E5)</f>
        <v>97</v>
      </c>
      <c r="G5" s="8">
        <v>71</v>
      </c>
      <c r="H5" s="8">
        <v>25</v>
      </c>
      <c r="I5" s="8">
        <v>14</v>
      </c>
      <c r="J5" s="8">
        <v>4</v>
      </c>
      <c r="K5" s="8">
        <v>0</v>
      </c>
      <c r="L5" s="8">
        <v>0</v>
      </c>
      <c r="M5" s="37">
        <f>SUM(F5-'Spring 2019'!B4)/Undergraduate!F5</f>
        <v>2.0618556701030927E-2</v>
      </c>
    </row>
    <row r="6" spans="1:13">
      <c r="A6" s="34" t="s">
        <v>51</v>
      </c>
      <c r="B6" s="42" t="s">
        <v>54</v>
      </c>
      <c r="C6" s="8">
        <v>6</v>
      </c>
      <c r="D6" s="8">
        <v>40</v>
      </c>
      <c r="E6" s="8">
        <v>0</v>
      </c>
      <c r="F6" s="41">
        <f t="shared" si="0"/>
        <v>46</v>
      </c>
      <c r="G6" s="8">
        <v>5</v>
      </c>
      <c r="H6" s="8">
        <v>40</v>
      </c>
      <c r="I6" s="8">
        <v>2</v>
      </c>
      <c r="J6" s="8">
        <v>6</v>
      </c>
      <c r="K6" s="8">
        <v>0</v>
      </c>
      <c r="L6" s="8">
        <v>3</v>
      </c>
      <c r="M6" s="37">
        <f>SUM(F6-'Spring 2019'!B5)/Undergraduate!F6</f>
        <v>-4.3478260869565216E-2</v>
      </c>
    </row>
    <row r="7" spans="1:13">
      <c r="A7" s="34" t="s">
        <v>9</v>
      </c>
      <c r="B7" s="42" t="s">
        <v>80</v>
      </c>
      <c r="C7" s="8">
        <v>48</v>
      </c>
      <c r="D7" s="8">
        <v>285</v>
      </c>
      <c r="E7" s="8">
        <v>0</v>
      </c>
      <c r="F7" s="41">
        <f t="shared" si="0"/>
        <v>333</v>
      </c>
      <c r="G7" s="8">
        <v>289</v>
      </c>
      <c r="H7" s="8">
        <v>41</v>
      </c>
      <c r="I7" s="8">
        <v>98</v>
      </c>
      <c r="J7" s="8">
        <v>19</v>
      </c>
      <c r="K7" s="8">
        <v>10</v>
      </c>
      <c r="L7" s="8">
        <v>1</v>
      </c>
      <c r="M7" s="37">
        <f>SUM(F7-'Spring 2019'!B6)/Undergraduate!F7</f>
        <v>-1.8018018018018018E-2</v>
      </c>
    </row>
    <row r="8" spans="1:13">
      <c r="A8" s="34" t="s">
        <v>10</v>
      </c>
      <c r="B8" s="42" t="s">
        <v>55</v>
      </c>
      <c r="C8" s="8">
        <v>104</v>
      </c>
      <c r="D8" s="8">
        <v>438</v>
      </c>
      <c r="E8" s="8">
        <v>0</v>
      </c>
      <c r="F8" s="41">
        <f t="shared" si="0"/>
        <v>542</v>
      </c>
      <c r="G8" s="8">
        <v>352</v>
      </c>
      <c r="H8" s="8">
        <v>190</v>
      </c>
      <c r="I8" s="8">
        <v>114</v>
      </c>
      <c r="J8" s="8">
        <v>54</v>
      </c>
      <c r="K8" s="8">
        <v>11</v>
      </c>
      <c r="L8" s="8">
        <v>9</v>
      </c>
      <c r="M8" s="37">
        <f>SUM(F8-'Spring 2019'!B7)/Undergraduate!F8</f>
        <v>0.11992619926199262</v>
      </c>
    </row>
    <row r="9" spans="1:13">
      <c r="A9" s="34" t="s">
        <v>11</v>
      </c>
      <c r="B9" s="42" t="s">
        <v>56</v>
      </c>
      <c r="C9" s="8">
        <v>1</v>
      </c>
      <c r="D9" s="8">
        <v>15</v>
      </c>
      <c r="E9" s="8">
        <v>0</v>
      </c>
      <c r="F9" s="41">
        <f t="shared" si="0"/>
        <v>16</v>
      </c>
      <c r="G9" s="8">
        <v>12</v>
      </c>
      <c r="H9" s="8">
        <v>4</v>
      </c>
      <c r="I9" s="8">
        <v>4</v>
      </c>
      <c r="J9" s="8">
        <v>1</v>
      </c>
      <c r="K9" s="8">
        <v>0</v>
      </c>
      <c r="L9" s="8">
        <v>0</v>
      </c>
      <c r="M9" s="37">
        <f>SUM(F9-'Spring 2019'!B8)/Undergraduate!F9</f>
        <v>6.25E-2</v>
      </c>
    </row>
    <row r="10" spans="1:13" s="25" customFormat="1">
      <c r="A10" s="34" t="s">
        <v>86</v>
      </c>
      <c r="B10" s="42" t="s">
        <v>57</v>
      </c>
      <c r="C10" s="8">
        <v>5</v>
      </c>
      <c r="D10" s="8">
        <v>43</v>
      </c>
      <c r="E10" s="8">
        <v>2</v>
      </c>
      <c r="F10" s="41">
        <f t="shared" si="0"/>
        <v>50</v>
      </c>
      <c r="G10" s="8">
        <v>45</v>
      </c>
      <c r="H10" s="8">
        <v>5</v>
      </c>
      <c r="I10" s="8">
        <v>10</v>
      </c>
      <c r="J10" s="8">
        <v>2</v>
      </c>
      <c r="K10" s="8">
        <v>3</v>
      </c>
      <c r="L10" s="8">
        <v>0</v>
      </c>
      <c r="M10" s="37">
        <f>SUM(F10-'Spring 2019'!B9)/Undergraduate!F10</f>
        <v>-0.1</v>
      </c>
    </row>
    <row r="11" spans="1:13">
      <c r="A11" s="34" t="s">
        <v>12</v>
      </c>
      <c r="B11" s="42" t="s">
        <v>81</v>
      </c>
      <c r="C11" s="8">
        <v>5</v>
      </c>
      <c r="D11" s="8">
        <v>32</v>
      </c>
      <c r="E11" s="8">
        <v>0</v>
      </c>
      <c r="F11" s="41">
        <f t="shared" si="0"/>
        <v>37</v>
      </c>
      <c r="G11" s="8">
        <v>18</v>
      </c>
      <c r="H11" s="8">
        <v>19</v>
      </c>
      <c r="I11" s="8">
        <v>4</v>
      </c>
      <c r="J11" s="8">
        <v>4</v>
      </c>
      <c r="K11" s="8">
        <v>0</v>
      </c>
      <c r="L11" s="8">
        <v>0</v>
      </c>
      <c r="M11" s="37">
        <f>SUM(F11-'Spring 2019'!B10)/Undergraduate!F11</f>
        <v>-0.10810810810810811</v>
      </c>
    </row>
    <row r="12" spans="1:13">
      <c r="A12" s="34" t="s">
        <v>40</v>
      </c>
      <c r="B12" s="42" t="s">
        <v>87</v>
      </c>
      <c r="C12" s="8">
        <v>6</v>
      </c>
      <c r="D12" s="8">
        <v>59</v>
      </c>
      <c r="E12" s="8">
        <v>3</v>
      </c>
      <c r="F12" s="41">
        <f t="shared" si="0"/>
        <v>68</v>
      </c>
      <c r="G12" s="8">
        <v>42</v>
      </c>
      <c r="H12" s="8">
        <v>26</v>
      </c>
      <c r="I12" s="8">
        <v>9</v>
      </c>
      <c r="J12" s="8">
        <v>9</v>
      </c>
      <c r="K12" s="8">
        <v>3</v>
      </c>
      <c r="L12" s="8">
        <v>0</v>
      </c>
      <c r="M12" s="37">
        <f>SUM(F12-'Spring 2019'!B11)/Undergraduate!F12</f>
        <v>-4.4117647058823532E-2</v>
      </c>
    </row>
    <row r="13" spans="1:13">
      <c r="A13" s="34" t="s">
        <v>77</v>
      </c>
      <c r="B13" s="42" t="s">
        <v>78</v>
      </c>
      <c r="C13" s="8">
        <v>20</v>
      </c>
      <c r="D13" s="8">
        <v>101</v>
      </c>
      <c r="E13" s="8">
        <v>0</v>
      </c>
      <c r="F13" s="41">
        <f t="shared" si="0"/>
        <v>121</v>
      </c>
      <c r="G13" s="8">
        <v>88</v>
      </c>
      <c r="H13" s="8">
        <v>32</v>
      </c>
      <c r="I13" s="8">
        <v>33</v>
      </c>
      <c r="J13" s="8">
        <v>9</v>
      </c>
      <c r="K13" s="8">
        <v>1</v>
      </c>
      <c r="L13" s="8">
        <v>0</v>
      </c>
      <c r="M13" s="37">
        <f>SUM(F13-'Spring 2019'!B12)/Undergraduate!F13</f>
        <v>0.36363636363636365</v>
      </c>
    </row>
    <row r="14" spans="1:13" s="25" customFormat="1">
      <c r="A14" s="34" t="s">
        <v>13</v>
      </c>
      <c r="B14" s="42" t="s">
        <v>58</v>
      </c>
      <c r="C14" s="8">
        <v>15</v>
      </c>
      <c r="D14" s="8">
        <v>191</v>
      </c>
      <c r="E14" s="8">
        <v>0</v>
      </c>
      <c r="F14" s="41">
        <f t="shared" si="0"/>
        <v>206</v>
      </c>
      <c r="G14" s="8">
        <v>175</v>
      </c>
      <c r="H14" s="8">
        <v>31</v>
      </c>
      <c r="I14" s="8">
        <v>71</v>
      </c>
      <c r="J14" s="8">
        <v>12</v>
      </c>
      <c r="K14" s="8">
        <v>3</v>
      </c>
      <c r="L14" s="8">
        <v>0</v>
      </c>
      <c r="M14" s="37">
        <f>SUM(F14-'Spring 2019'!B13)/Undergraduate!F14</f>
        <v>-0.13106796116504854</v>
      </c>
    </row>
    <row r="15" spans="1:13">
      <c r="A15" s="34" t="s">
        <v>14</v>
      </c>
      <c r="B15" s="42" t="s">
        <v>59</v>
      </c>
      <c r="C15" s="8">
        <v>14</v>
      </c>
      <c r="D15" s="8">
        <v>114</v>
      </c>
      <c r="E15" s="8">
        <v>0</v>
      </c>
      <c r="F15" s="41">
        <f t="shared" si="0"/>
        <v>128</v>
      </c>
      <c r="G15" s="8">
        <v>42</v>
      </c>
      <c r="H15" s="8">
        <v>86</v>
      </c>
      <c r="I15" s="8">
        <v>8</v>
      </c>
      <c r="J15" s="8">
        <v>24</v>
      </c>
      <c r="K15" s="8">
        <v>3</v>
      </c>
      <c r="L15" s="8">
        <v>6</v>
      </c>
      <c r="M15" s="37">
        <f>SUM(F15-'Spring 2019'!B14)/Undergraduate!F15</f>
        <v>-3.90625E-2</v>
      </c>
    </row>
    <row r="16" spans="1:13" s="25" customFormat="1">
      <c r="A16" s="34" t="s">
        <v>100</v>
      </c>
      <c r="B16" s="42" t="s">
        <v>88</v>
      </c>
      <c r="C16" s="8">
        <v>6</v>
      </c>
      <c r="D16" s="8">
        <v>32</v>
      </c>
      <c r="E16" s="8">
        <v>0</v>
      </c>
      <c r="F16" s="41">
        <f t="shared" si="0"/>
        <v>38</v>
      </c>
      <c r="G16" s="8">
        <v>25</v>
      </c>
      <c r="H16" s="8">
        <v>13</v>
      </c>
      <c r="I16" s="8">
        <v>5</v>
      </c>
      <c r="J16" s="8">
        <v>5</v>
      </c>
      <c r="K16" s="8">
        <v>2</v>
      </c>
      <c r="L16" s="8">
        <v>3</v>
      </c>
      <c r="M16" s="37">
        <f>SUM(F16-'Spring 2019'!B15)/Undergraduate!F16</f>
        <v>0.26315789473684209</v>
      </c>
    </row>
    <row r="17" spans="1:17" s="25" customFormat="1">
      <c r="A17" s="34" t="s">
        <v>16</v>
      </c>
      <c r="B17" s="43" t="s">
        <v>60</v>
      </c>
      <c r="C17" s="8">
        <v>3</v>
      </c>
      <c r="D17" s="8">
        <v>28</v>
      </c>
      <c r="E17" s="8">
        <v>1</v>
      </c>
      <c r="F17" s="41">
        <f t="shared" si="0"/>
        <v>32</v>
      </c>
      <c r="G17" s="8">
        <v>12</v>
      </c>
      <c r="H17" s="8">
        <v>20</v>
      </c>
      <c r="I17" s="8">
        <v>4</v>
      </c>
      <c r="J17" s="8">
        <v>3</v>
      </c>
      <c r="K17" s="8">
        <v>0</v>
      </c>
      <c r="L17" s="8">
        <v>0</v>
      </c>
      <c r="M17" s="37">
        <f>SUM(F17-'Spring 2019'!B16)/Undergraduate!F17</f>
        <v>0</v>
      </c>
    </row>
    <row r="18" spans="1:17" s="25" customFormat="1">
      <c r="A18" s="34" t="s">
        <v>17</v>
      </c>
      <c r="B18" s="43" t="s">
        <v>61</v>
      </c>
      <c r="C18" s="8">
        <v>1</v>
      </c>
      <c r="D18" s="8">
        <v>33</v>
      </c>
      <c r="E18" s="8">
        <v>0</v>
      </c>
      <c r="F18" s="41">
        <f t="shared" si="0"/>
        <v>34</v>
      </c>
      <c r="G18" s="8">
        <v>6</v>
      </c>
      <c r="H18" s="8">
        <v>28</v>
      </c>
      <c r="I18" s="8">
        <v>2</v>
      </c>
      <c r="J18" s="8">
        <v>7</v>
      </c>
      <c r="K18" s="8">
        <v>0</v>
      </c>
      <c r="L18" s="8">
        <v>0</v>
      </c>
      <c r="M18" s="37">
        <f>SUM(F18-'Spring 2019'!B17)/Undergraduate!F18</f>
        <v>5.8823529411764705E-2</v>
      </c>
    </row>
    <row r="19" spans="1:17" s="25" customFormat="1">
      <c r="A19" s="34" t="s">
        <v>18</v>
      </c>
      <c r="B19" s="43" t="s">
        <v>62</v>
      </c>
      <c r="C19" s="8">
        <v>4</v>
      </c>
      <c r="D19" s="8">
        <v>30</v>
      </c>
      <c r="E19" s="8">
        <v>0</v>
      </c>
      <c r="F19" s="41">
        <f t="shared" si="0"/>
        <v>34</v>
      </c>
      <c r="G19" s="8">
        <v>19</v>
      </c>
      <c r="H19" s="8">
        <v>15</v>
      </c>
      <c r="I19" s="8">
        <v>6</v>
      </c>
      <c r="J19" s="8">
        <v>6</v>
      </c>
      <c r="K19" s="8">
        <v>2</v>
      </c>
      <c r="L19" s="8">
        <v>0</v>
      </c>
      <c r="M19" s="37">
        <f>SUM(F19-'Spring 2019'!B18)/Undergraduate!F19</f>
        <v>-0.3235294117647059</v>
      </c>
    </row>
    <row r="20" spans="1:17" s="25" customFormat="1">
      <c r="A20" s="34" t="s">
        <v>39</v>
      </c>
      <c r="B20" s="43" t="s">
        <v>89</v>
      </c>
      <c r="C20" s="8">
        <v>12</v>
      </c>
      <c r="D20" s="8">
        <v>48</v>
      </c>
      <c r="E20" s="8">
        <v>0</v>
      </c>
      <c r="F20" s="41">
        <f t="shared" si="0"/>
        <v>60</v>
      </c>
      <c r="G20" s="8">
        <v>44</v>
      </c>
      <c r="H20" s="8">
        <v>15</v>
      </c>
      <c r="I20" s="8">
        <v>7</v>
      </c>
      <c r="J20" s="8">
        <v>6</v>
      </c>
      <c r="K20" s="8">
        <v>1</v>
      </c>
      <c r="L20" s="8">
        <v>2</v>
      </c>
      <c r="M20" s="37">
        <f>SUM(F20-'Spring 2019'!B19)/Undergraduate!F20</f>
        <v>0.18333333333333332</v>
      </c>
    </row>
    <row r="21" spans="1:17" s="25" customFormat="1">
      <c r="A21" s="34" t="s">
        <v>19</v>
      </c>
      <c r="B21" s="43" t="s">
        <v>63</v>
      </c>
      <c r="C21" s="8">
        <v>35</v>
      </c>
      <c r="D21" s="8">
        <v>276</v>
      </c>
      <c r="E21" s="8">
        <v>15</v>
      </c>
      <c r="F21" s="41">
        <f t="shared" si="0"/>
        <v>326</v>
      </c>
      <c r="G21" s="8">
        <v>217</v>
      </c>
      <c r="H21" s="8">
        <v>108</v>
      </c>
      <c r="I21" s="8">
        <v>65</v>
      </c>
      <c r="J21" s="8">
        <v>38</v>
      </c>
      <c r="K21" s="8">
        <v>7</v>
      </c>
      <c r="L21" s="8">
        <v>7</v>
      </c>
      <c r="M21" s="37">
        <f>SUM(F21-'Spring 2019'!B20)/Undergraduate!F21</f>
        <v>0.10429447852760736</v>
      </c>
    </row>
    <row r="22" spans="1:17" s="25" customFormat="1">
      <c r="A22" s="34" t="s">
        <v>20</v>
      </c>
      <c r="B22" s="43" t="s">
        <v>90</v>
      </c>
      <c r="C22" s="8">
        <v>2</v>
      </c>
      <c r="D22" s="8">
        <v>80</v>
      </c>
      <c r="E22" s="8">
        <v>1</v>
      </c>
      <c r="F22" s="41">
        <f t="shared" si="0"/>
        <v>83</v>
      </c>
      <c r="G22" s="8">
        <v>51</v>
      </c>
      <c r="H22" s="8">
        <v>32</v>
      </c>
      <c r="I22" s="8">
        <v>10</v>
      </c>
      <c r="J22" s="8">
        <v>8</v>
      </c>
      <c r="K22" s="8">
        <v>0</v>
      </c>
      <c r="L22" s="8">
        <v>1</v>
      </c>
      <c r="M22" s="37">
        <f>SUM(F22-'Spring 2019'!B21)/Undergraduate!F22</f>
        <v>0.10843373493975904</v>
      </c>
    </row>
    <row r="23" spans="1:17" s="25" customFormat="1">
      <c r="A23" s="34" t="s">
        <v>85</v>
      </c>
      <c r="B23" s="43" t="s">
        <v>64</v>
      </c>
      <c r="C23" s="8">
        <v>25</v>
      </c>
      <c r="D23" s="8">
        <v>197</v>
      </c>
      <c r="E23" s="8">
        <v>0</v>
      </c>
      <c r="F23" s="41">
        <f t="shared" si="0"/>
        <v>222</v>
      </c>
      <c r="G23" s="8">
        <v>173</v>
      </c>
      <c r="H23" s="8">
        <v>48</v>
      </c>
      <c r="I23" s="8">
        <v>60</v>
      </c>
      <c r="J23" s="8">
        <v>15</v>
      </c>
      <c r="K23" s="8">
        <v>7</v>
      </c>
      <c r="L23" s="8">
        <v>1</v>
      </c>
      <c r="M23" s="37">
        <f>SUM(F23-'Spring 2019'!B22)/Undergraduate!F23</f>
        <v>-1.3513513513513514E-2</v>
      </c>
    </row>
    <row r="24" spans="1:17" s="25" customFormat="1">
      <c r="A24" s="34" t="s">
        <v>21</v>
      </c>
      <c r="B24" s="43" t="s">
        <v>65</v>
      </c>
      <c r="C24" s="8">
        <v>6</v>
      </c>
      <c r="D24" s="8">
        <v>98</v>
      </c>
      <c r="E24" s="8">
        <v>1</v>
      </c>
      <c r="F24" s="41">
        <f t="shared" si="0"/>
        <v>105</v>
      </c>
      <c r="G24" s="8">
        <v>60</v>
      </c>
      <c r="H24" s="8">
        <v>45</v>
      </c>
      <c r="I24" s="8">
        <v>24</v>
      </c>
      <c r="J24" s="8">
        <v>13</v>
      </c>
      <c r="K24" s="8">
        <v>1</v>
      </c>
      <c r="L24" s="8">
        <v>2</v>
      </c>
      <c r="M24" s="37">
        <f>SUM(F24-'Spring 2019'!B23)/Undergraduate!F24</f>
        <v>0.2</v>
      </c>
    </row>
    <row r="25" spans="1:17" s="25" customFormat="1">
      <c r="A25" s="34" t="s">
        <v>50</v>
      </c>
      <c r="B25" s="43" t="s">
        <v>91</v>
      </c>
      <c r="C25" s="8">
        <v>0</v>
      </c>
      <c r="D25" s="8">
        <v>6</v>
      </c>
      <c r="E25" s="8">
        <v>0</v>
      </c>
      <c r="F25" s="41">
        <f t="shared" si="0"/>
        <v>6</v>
      </c>
      <c r="G25" s="8">
        <v>4</v>
      </c>
      <c r="H25" s="8">
        <v>2</v>
      </c>
      <c r="I25" s="8">
        <v>3</v>
      </c>
      <c r="J25" s="8">
        <v>1</v>
      </c>
      <c r="K25" s="8">
        <v>0</v>
      </c>
      <c r="L25" s="8">
        <v>0</v>
      </c>
      <c r="M25" s="37">
        <f>SUM(F25-'Spring 2019'!B24)/Undergraduate!F25</f>
        <v>-0.33333333333333331</v>
      </c>
    </row>
    <row r="26" spans="1:17">
      <c r="A26" s="34" t="s">
        <v>23</v>
      </c>
      <c r="B26" s="43" t="s">
        <v>92</v>
      </c>
      <c r="C26" s="8">
        <v>15</v>
      </c>
      <c r="D26" s="8">
        <v>99</v>
      </c>
      <c r="E26" s="8">
        <v>0</v>
      </c>
      <c r="F26" s="41">
        <f t="shared" si="0"/>
        <v>114</v>
      </c>
      <c r="G26" s="8">
        <v>86</v>
      </c>
      <c r="H26" s="8">
        <v>28</v>
      </c>
      <c r="I26" s="8">
        <v>22</v>
      </c>
      <c r="J26" s="8">
        <v>13</v>
      </c>
      <c r="K26" s="8">
        <v>1</v>
      </c>
      <c r="L26" s="8">
        <v>1</v>
      </c>
      <c r="M26" s="37">
        <f>SUM(F26-'Spring 2019'!B25)/Undergraduate!F26</f>
        <v>5.2631578947368418E-2</v>
      </c>
    </row>
    <row r="27" spans="1:17">
      <c r="A27" s="34" t="s">
        <v>1</v>
      </c>
      <c r="B27" s="41"/>
      <c r="C27" s="41">
        <f>SUM(C4:C26)</f>
        <v>348</v>
      </c>
      <c r="D27" s="41">
        <f t="shared" ref="D27:E27" si="1">SUM(D4:D26)</f>
        <v>2386</v>
      </c>
      <c r="E27" s="41">
        <f t="shared" si="1"/>
        <v>23</v>
      </c>
      <c r="F27" s="41">
        <f>SUM(F4:F26)</f>
        <v>2757</v>
      </c>
      <c r="G27" s="41">
        <f>SUM(G4:G26)</f>
        <v>1871</v>
      </c>
      <c r="H27" s="41">
        <f t="shared" ref="H27:L27" si="2">SUM(H4:H26)</f>
        <v>877</v>
      </c>
      <c r="I27" s="41">
        <f t="shared" si="2"/>
        <v>581</v>
      </c>
      <c r="J27" s="41">
        <f t="shared" si="2"/>
        <v>269</v>
      </c>
      <c r="K27" s="41">
        <f t="shared" si="2"/>
        <v>55</v>
      </c>
      <c r="L27" s="41">
        <f t="shared" si="2"/>
        <v>36</v>
      </c>
      <c r="M27" s="37">
        <f>SUM(F27-'Spring 2019'!B26)/Undergraduate!F27</f>
        <v>5.3318824809575623E-2</v>
      </c>
    </row>
    <row r="28" spans="1:17">
      <c r="A28" s="34" t="s">
        <v>24</v>
      </c>
      <c r="B28" s="39"/>
      <c r="C28" s="38">
        <v>0</v>
      </c>
      <c r="D28" s="38">
        <v>0</v>
      </c>
      <c r="E28" s="38">
        <v>0</v>
      </c>
      <c r="F28" s="48">
        <v>162</v>
      </c>
      <c r="G28" s="38">
        <v>93</v>
      </c>
      <c r="H28" s="38">
        <v>65</v>
      </c>
      <c r="I28" s="46">
        <v>29</v>
      </c>
      <c r="J28" s="46">
        <v>17</v>
      </c>
      <c r="K28" s="38">
        <v>4</v>
      </c>
      <c r="L28" s="38">
        <v>2</v>
      </c>
      <c r="M28" s="37">
        <f>SUM(F28-'Spring 2019'!B27)/Undergraduate!F28</f>
        <v>0.15432098765432098</v>
      </c>
      <c r="Q28" s="49"/>
    </row>
    <row r="30" spans="1:17" s="25" customFormat="1">
      <c r="A30" s="40" t="s">
        <v>82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7" ht="36.9">
      <c r="A31" s="7" t="s">
        <v>41</v>
      </c>
      <c r="B31" s="22"/>
      <c r="C31" s="22"/>
      <c r="D31" s="22"/>
      <c r="E31" s="22"/>
      <c r="F31" s="22"/>
      <c r="G31" s="23"/>
      <c r="H31" s="22"/>
      <c r="I31" s="23"/>
      <c r="J31" s="22"/>
      <c r="K31" s="22"/>
      <c r="L31" s="22"/>
      <c r="M31" s="22"/>
    </row>
    <row r="32" spans="1:17" ht="44.25" customHeight="1">
      <c r="A32" s="27"/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</row>
    <row r="33" spans="2:3" ht="17.25" customHeight="1">
      <c r="B33" s="24"/>
      <c r="C33" s="24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topLeftCell="A2" workbookViewId="0">
      <selection activeCell="N2" sqref="N1:N1048576"/>
    </sheetView>
  </sheetViews>
  <sheetFormatPr defaultColWidth="8.83984375" defaultRowHeight="14.4"/>
  <cols>
    <col min="1" max="1" width="42.3125" customWidth="1"/>
    <col min="2" max="2" width="8.83984375" customWidth="1"/>
    <col min="13" max="13" width="18.3125" bestFit="1" customWidth="1"/>
  </cols>
  <sheetData>
    <row r="1" spans="1:13" ht="20.399999999999999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0.399999999999999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1" t="s">
        <v>0</v>
      </c>
      <c r="B3" s="3" t="s">
        <v>70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69</v>
      </c>
    </row>
    <row r="4" spans="1:13">
      <c r="A4" s="4" t="s">
        <v>26</v>
      </c>
      <c r="B4" s="44" t="s">
        <v>71</v>
      </c>
      <c r="C4" s="10">
        <v>8</v>
      </c>
      <c r="D4" s="11">
        <v>13</v>
      </c>
      <c r="E4" s="11">
        <v>8</v>
      </c>
      <c r="F4" s="28">
        <f>SUM(C4:E4)</f>
        <v>29</v>
      </c>
      <c r="G4" s="11">
        <v>12</v>
      </c>
      <c r="H4" s="11">
        <v>17</v>
      </c>
      <c r="I4" s="47">
        <v>1</v>
      </c>
      <c r="J4" s="47">
        <v>3</v>
      </c>
      <c r="K4" s="11">
        <v>5</v>
      </c>
      <c r="L4" s="11">
        <v>11</v>
      </c>
      <c r="M4" s="36">
        <f>(F4-'Spring 2019'!E3)/Graduate!F4</f>
        <v>0.2413793103448276</v>
      </c>
    </row>
    <row r="5" spans="1:13">
      <c r="A5" s="4" t="s">
        <v>37</v>
      </c>
      <c r="B5" s="44" t="s">
        <v>72</v>
      </c>
      <c r="C5" s="13">
        <v>6</v>
      </c>
      <c r="D5" s="14">
        <v>11</v>
      </c>
      <c r="E5" s="14">
        <v>14</v>
      </c>
      <c r="F5" s="28">
        <f t="shared" ref="F5:F24" si="0">SUM(C5:E5)</f>
        <v>31</v>
      </c>
      <c r="G5" s="14">
        <v>14</v>
      </c>
      <c r="H5" s="14">
        <v>17</v>
      </c>
      <c r="I5" s="47">
        <v>5</v>
      </c>
      <c r="J5" s="47">
        <v>0</v>
      </c>
      <c r="K5" s="14">
        <v>4</v>
      </c>
      <c r="L5" s="14">
        <v>13</v>
      </c>
      <c r="M5" s="36">
        <f>(F5-'Spring 2019'!E4)/Graduate!F5</f>
        <v>-3.2258064516129031E-2</v>
      </c>
    </row>
    <row r="6" spans="1:13">
      <c r="A6" s="4" t="s">
        <v>27</v>
      </c>
      <c r="B6" s="44" t="s">
        <v>53</v>
      </c>
      <c r="C6" s="13">
        <v>38</v>
      </c>
      <c r="D6" s="14">
        <v>32</v>
      </c>
      <c r="E6" s="14">
        <v>8</v>
      </c>
      <c r="F6" s="28">
        <f t="shared" si="0"/>
        <v>78</v>
      </c>
      <c r="G6" s="14">
        <v>51</v>
      </c>
      <c r="H6" s="14">
        <v>27</v>
      </c>
      <c r="I6" s="47">
        <v>8</v>
      </c>
      <c r="J6" s="47">
        <v>5</v>
      </c>
      <c r="K6" s="14">
        <v>3</v>
      </c>
      <c r="L6" s="14">
        <v>5</v>
      </c>
      <c r="M6" s="36">
        <f>(F6-'Spring 2019'!E5)/Graduate!F6</f>
        <v>0.11538461538461539</v>
      </c>
    </row>
    <row r="7" spans="1:13">
      <c r="A7" s="4" t="s">
        <v>28</v>
      </c>
      <c r="B7" s="44" t="s">
        <v>93</v>
      </c>
      <c r="C7" s="13">
        <v>23</v>
      </c>
      <c r="D7" s="14">
        <v>14</v>
      </c>
      <c r="E7" s="14">
        <v>10</v>
      </c>
      <c r="F7" s="28">
        <f t="shared" si="0"/>
        <v>47</v>
      </c>
      <c r="G7" s="14">
        <v>17</v>
      </c>
      <c r="H7" s="14">
        <v>30</v>
      </c>
      <c r="I7" s="47">
        <v>2</v>
      </c>
      <c r="J7" s="47">
        <v>1</v>
      </c>
      <c r="K7" s="14">
        <v>7</v>
      </c>
      <c r="L7" s="14">
        <v>17</v>
      </c>
      <c r="M7" s="36">
        <f>(F7-'Spring 2019'!E6)/Graduate!F7</f>
        <v>-0.14893617021276595</v>
      </c>
    </row>
    <row r="8" spans="1:13">
      <c r="A8" s="4" t="s">
        <v>29</v>
      </c>
      <c r="B8" s="44" t="s">
        <v>73</v>
      </c>
      <c r="C8" s="13">
        <v>8</v>
      </c>
      <c r="D8" s="14">
        <v>7</v>
      </c>
      <c r="E8" s="14">
        <v>3</v>
      </c>
      <c r="F8" s="28">
        <f t="shared" si="0"/>
        <v>18</v>
      </c>
      <c r="G8" s="14">
        <v>9</v>
      </c>
      <c r="H8" s="14">
        <v>9</v>
      </c>
      <c r="I8" s="47">
        <v>0</v>
      </c>
      <c r="J8" s="47">
        <v>0</v>
      </c>
      <c r="K8" s="14">
        <v>5</v>
      </c>
      <c r="L8" s="14">
        <v>7</v>
      </c>
      <c r="M8" s="36">
        <f>(F8-'Spring 2019'!E7)/Graduate!F8</f>
        <v>5.5555555555555552E-2</v>
      </c>
    </row>
    <row r="9" spans="1:13">
      <c r="A9" s="4" t="s">
        <v>9</v>
      </c>
      <c r="B9" s="44" t="s">
        <v>94</v>
      </c>
      <c r="C9" s="13">
        <v>23</v>
      </c>
      <c r="D9" s="14">
        <v>18</v>
      </c>
      <c r="E9" s="14">
        <v>10</v>
      </c>
      <c r="F9" s="28">
        <f t="shared" si="0"/>
        <v>51</v>
      </c>
      <c r="G9" s="14">
        <v>34</v>
      </c>
      <c r="H9" s="14">
        <v>17</v>
      </c>
      <c r="I9" s="47">
        <v>7</v>
      </c>
      <c r="J9" s="47">
        <v>2</v>
      </c>
      <c r="K9" s="14">
        <v>15</v>
      </c>
      <c r="L9" s="14">
        <v>13</v>
      </c>
      <c r="M9" s="36">
        <f>(F9-'Spring 2019'!E8)/Graduate!F9</f>
        <v>-3.9215686274509803E-2</v>
      </c>
    </row>
    <row r="10" spans="1:13" ht="14.25" customHeight="1">
      <c r="A10" s="4" t="s">
        <v>30</v>
      </c>
      <c r="B10" s="44" t="s">
        <v>95</v>
      </c>
      <c r="C10" s="13">
        <v>3</v>
      </c>
      <c r="D10" s="14">
        <v>17</v>
      </c>
      <c r="E10" s="14">
        <v>0</v>
      </c>
      <c r="F10" s="28">
        <f t="shared" si="0"/>
        <v>20</v>
      </c>
      <c r="G10" s="14">
        <v>10</v>
      </c>
      <c r="H10" s="14">
        <v>10</v>
      </c>
      <c r="I10" s="47">
        <v>2</v>
      </c>
      <c r="J10" s="47">
        <v>2</v>
      </c>
      <c r="K10" s="14">
        <v>0</v>
      </c>
      <c r="L10" s="14">
        <v>1</v>
      </c>
      <c r="M10" s="36">
        <f>(F10-'Spring 2019'!E9)/Graduate!F10</f>
        <v>0.1</v>
      </c>
    </row>
    <row r="11" spans="1:13">
      <c r="A11" s="4" t="s">
        <v>12</v>
      </c>
      <c r="B11" s="44" t="s">
        <v>96</v>
      </c>
      <c r="C11" s="13">
        <v>49</v>
      </c>
      <c r="D11" s="14">
        <v>44</v>
      </c>
      <c r="E11" s="14">
        <v>24</v>
      </c>
      <c r="F11" s="28">
        <f t="shared" si="0"/>
        <v>117</v>
      </c>
      <c r="G11" s="14">
        <v>60</v>
      </c>
      <c r="H11" s="14">
        <v>56</v>
      </c>
      <c r="I11" s="47">
        <v>6</v>
      </c>
      <c r="J11" s="47">
        <v>7</v>
      </c>
      <c r="K11" s="14">
        <v>18</v>
      </c>
      <c r="L11" s="14">
        <v>21</v>
      </c>
      <c r="M11" s="36">
        <f>(F11-'Spring 2019'!E10)/Graduate!F11</f>
        <v>0</v>
      </c>
    </row>
    <row r="12" spans="1:13">
      <c r="A12" s="4" t="s">
        <v>31</v>
      </c>
      <c r="B12" s="44" t="s">
        <v>74</v>
      </c>
      <c r="C12" s="13">
        <v>13</v>
      </c>
      <c r="D12" s="14">
        <v>11</v>
      </c>
      <c r="E12" s="14">
        <v>6</v>
      </c>
      <c r="F12" s="28">
        <f t="shared" si="0"/>
        <v>30</v>
      </c>
      <c r="G12" s="14">
        <v>18</v>
      </c>
      <c r="H12" s="14">
        <v>12</v>
      </c>
      <c r="I12" s="47">
        <v>6</v>
      </c>
      <c r="J12" s="47">
        <v>4</v>
      </c>
      <c r="K12" s="14">
        <v>1</v>
      </c>
      <c r="L12" s="14">
        <v>5</v>
      </c>
      <c r="M12" s="36">
        <f>(F12-'Spring 2019'!E11)/Graduate!F12</f>
        <v>-0.13333333333333333</v>
      </c>
    </row>
    <row r="13" spans="1:13">
      <c r="A13" s="4" t="s">
        <v>13</v>
      </c>
      <c r="B13" s="44" t="s">
        <v>104</v>
      </c>
      <c r="C13" s="13">
        <v>31</v>
      </c>
      <c r="D13" s="14">
        <v>11</v>
      </c>
      <c r="E13" s="14">
        <v>0</v>
      </c>
      <c r="F13" s="28">
        <f t="shared" si="0"/>
        <v>42</v>
      </c>
      <c r="G13" s="14">
        <v>33</v>
      </c>
      <c r="H13" s="14">
        <v>9</v>
      </c>
      <c r="I13" s="47">
        <v>7</v>
      </c>
      <c r="J13" s="47">
        <v>3</v>
      </c>
      <c r="K13" s="14">
        <v>2</v>
      </c>
      <c r="L13" s="14">
        <v>2</v>
      </c>
      <c r="M13" s="36">
        <f>(F13-'Spring 2019'!E12)/Graduate!F13</f>
        <v>0.2857142857142857</v>
      </c>
    </row>
    <row r="14" spans="1:13">
      <c r="A14" s="4" t="s">
        <v>32</v>
      </c>
      <c r="B14" s="44" t="s">
        <v>75</v>
      </c>
      <c r="C14" s="13">
        <v>37</v>
      </c>
      <c r="D14" s="14">
        <v>15</v>
      </c>
      <c r="E14" s="14">
        <v>5</v>
      </c>
      <c r="F14" s="28">
        <f t="shared" si="0"/>
        <v>57</v>
      </c>
      <c r="G14" s="14">
        <v>34</v>
      </c>
      <c r="H14" s="14">
        <v>23</v>
      </c>
      <c r="I14" s="47">
        <v>4</v>
      </c>
      <c r="J14" s="47">
        <v>4</v>
      </c>
      <c r="K14" s="14">
        <v>0</v>
      </c>
      <c r="L14" s="14">
        <v>1</v>
      </c>
      <c r="M14" s="36">
        <f>(F14-'Spring 2019'!E13)/Graduate!F14</f>
        <v>3.5087719298245612E-2</v>
      </c>
    </row>
    <row r="15" spans="1:13">
      <c r="A15" s="4" t="s">
        <v>33</v>
      </c>
      <c r="B15" s="44" t="s">
        <v>59</v>
      </c>
      <c r="C15" s="13">
        <v>8</v>
      </c>
      <c r="D15" s="14">
        <v>8</v>
      </c>
      <c r="E15" s="14">
        <v>8</v>
      </c>
      <c r="F15" s="28">
        <f t="shared" si="0"/>
        <v>24</v>
      </c>
      <c r="G15" s="14">
        <v>14</v>
      </c>
      <c r="H15" s="14">
        <v>10</v>
      </c>
      <c r="I15" s="47">
        <v>1</v>
      </c>
      <c r="J15" s="47">
        <v>1</v>
      </c>
      <c r="K15" s="14">
        <v>10</v>
      </c>
      <c r="L15" s="14">
        <v>5</v>
      </c>
      <c r="M15" s="36">
        <f>(F15-'Spring 2019'!E14)/Graduate!F15</f>
        <v>-0.70833333333333337</v>
      </c>
    </row>
    <row r="16" spans="1:13">
      <c r="A16" s="4" t="s">
        <v>15</v>
      </c>
      <c r="B16" s="44" t="s">
        <v>97</v>
      </c>
      <c r="C16" s="13">
        <v>20</v>
      </c>
      <c r="D16" s="14">
        <v>20</v>
      </c>
      <c r="E16" s="14">
        <v>4</v>
      </c>
      <c r="F16" s="28">
        <f t="shared" si="0"/>
        <v>44</v>
      </c>
      <c r="G16" s="14">
        <v>31</v>
      </c>
      <c r="H16" s="14">
        <v>13</v>
      </c>
      <c r="I16" s="47">
        <v>2</v>
      </c>
      <c r="J16" s="47">
        <v>2</v>
      </c>
      <c r="K16" s="14">
        <v>12</v>
      </c>
      <c r="L16" s="14">
        <v>5</v>
      </c>
      <c r="M16" s="36">
        <f>(F16-'Spring 2019'!E15)/Graduate!F16</f>
        <v>-4.5454545454545456E-2</v>
      </c>
    </row>
    <row r="17" spans="1:13">
      <c r="A17" s="4" t="s">
        <v>16</v>
      </c>
      <c r="B17" s="44" t="s">
        <v>60</v>
      </c>
      <c r="C17" s="13">
        <v>46</v>
      </c>
      <c r="D17" s="14">
        <v>21</v>
      </c>
      <c r="E17" s="14">
        <v>10</v>
      </c>
      <c r="F17" s="28">
        <f t="shared" si="0"/>
        <v>77</v>
      </c>
      <c r="G17" s="14">
        <v>46</v>
      </c>
      <c r="H17" s="14">
        <v>31</v>
      </c>
      <c r="I17" s="47">
        <v>5</v>
      </c>
      <c r="J17" s="47">
        <v>4</v>
      </c>
      <c r="K17" s="14">
        <v>9</v>
      </c>
      <c r="L17" s="14">
        <v>9</v>
      </c>
      <c r="M17" s="36">
        <f>(F17-'Spring 2019'!E16)/Graduate!F17</f>
        <v>-0.14285714285714285</v>
      </c>
    </row>
    <row r="18" spans="1:13">
      <c r="A18" s="4" t="s">
        <v>18</v>
      </c>
      <c r="B18" s="44" t="s">
        <v>62</v>
      </c>
      <c r="C18" s="13">
        <v>29</v>
      </c>
      <c r="D18" s="14">
        <v>29</v>
      </c>
      <c r="E18" s="14">
        <v>14</v>
      </c>
      <c r="F18" s="28">
        <f t="shared" si="0"/>
        <v>72</v>
      </c>
      <c r="G18" s="14">
        <v>30</v>
      </c>
      <c r="H18" s="14">
        <v>42</v>
      </c>
      <c r="I18" s="47">
        <v>1</v>
      </c>
      <c r="J18" s="47">
        <v>2</v>
      </c>
      <c r="K18" s="14">
        <v>20</v>
      </c>
      <c r="L18" s="14">
        <v>27</v>
      </c>
      <c r="M18" s="36">
        <f>(F18-'Spring 2019'!E17)/Graduate!F18</f>
        <v>-2.7777777777777776E-2</v>
      </c>
    </row>
    <row r="19" spans="1:13">
      <c r="A19" s="4" t="s">
        <v>19</v>
      </c>
      <c r="B19" s="44" t="s">
        <v>63</v>
      </c>
      <c r="C19" s="13">
        <v>270</v>
      </c>
      <c r="D19" s="14">
        <v>40</v>
      </c>
      <c r="E19" s="14">
        <v>18</v>
      </c>
      <c r="F19" s="28">
        <f t="shared" si="0"/>
        <v>328</v>
      </c>
      <c r="G19" s="14">
        <v>218</v>
      </c>
      <c r="H19" s="14">
        <v>106</v>
      </c>
      <c r="I19" s="47">
        <v>56</v>
      </c>
      <c r="J19" s="47">
        <v>18</v>
      </c>
      <c r="K19" s="14">
        <v>14</v>
      </c>
      <c r="L19" s="14">
        <v>6</v>
      </c>
      <c r="M19" s="36">
        <f>(F19-'Spring 2019'!E18)/Graduate!F19</f>
        <v>0.10975609756097561</v>
      </c>
    </row>
    <row r="20" spans="1:13">
      <c r="A20" s="4" t="s">
        <v>34</v>
      </c>
      <c r="B20" s="44" t="s">
        <v>64</v>
      </c>
      <c r="C20" s="13">
        <v>3</v>
      </c>
      <c r="D20" s="14">
        <v>12</v>
      </c>
      <c r="E20" s="14">
        <v>4</v>
      </c>
      <c r="F20" s="28">
        <f t="shared" si="0"/>
        <v>19</v>
      </c>
      <c r="G20" s="14">
        <v>14</v>
      </c>
      <c r="H20" s="14">
        <v>5</v>
      </c>
      <c r="I20" s="47">
        <v>0</v>
      </c>
      <c r="J20" s="47">
        <v>1</v>
      </c>
      <c r="K20" s="14">
        <v>7</v>
      </c>
      <c r="L20" s="14">
        <v>2</v>
      </c>
      <c r="M20" s="36">
        <f>(F20-'Spring 2019'!E19)/Graduate!F20</f>
        <v>5.2631578947368418E-2</v>
      </c>
    </row>
    <row r="21" spans="1:13">
      <c r="A21" s="4" t="s">
        <v>35</v>
      </c>
      <c r="B21" s="44" t="s">
        <v>76</v>
      </c>
      <c r="C21" s="13">
        <v>6</v>
      </c>
      <c r="D21" s="14">
        <v>5</v>
      </c>
      <c r="E21" s="14">
        <v>10</v>
      </c>
      <c r="F21" s="28">
        <f t="shared" si="0"/>
        <v>21</v>
      </c>
      <c r="G21" s="14">
        <v>10</v>
      </c>
      <c r="H21" s="14">
        <v>11</v>
      </c>
      <c r="I21" s="47">
        <v>2</v>
      </c>
      <c r="J21" s="47">
        <v>4</v>
      </c>
      <c r="K21" s="14">
        <v>3</v>
      </c>
      <c r="L21" s="14">
        <v>3</v>
      </c>
      <c r="M21" s="36">
        <f>(F21-'Spring 2019'!E20)/Graduate!F21</f>
        <v>0.14285714285714285</v>
      </c>
    </row>
    <row r="22" spans="1:13">
      <c r="A22" s="4" t="s">
        <v>36</v>
      </c>
      <c r="B22" s="44" t="s">
        <v>98</v>
      </c>
      <c r="C22" s="13">
        <v>19</v>
      </c>
      <c r="D22" s="14">
        <v>21</v>
      </c>
      <c r="E22" s="14">
        <v>15</v>
      </c>
      <c r="F22" s="28">
        <f t="shared" si="0"/>
        <v>55</v>
      </c>
      <c r="G22" s="14">
        <v>28</v>
      </c>
      <c r="H22" s="14">
        <v>27</v>
      </c>
      <c r="I22" s="47">
        <v>6</v>
      </c>
      <c r="J22" s="47">
        <v>1</v>
      </c>
      <c r="K22" s="14">
        <v>16</v>
      </c>
      <c r="L22" s="14">
        <v>19</v>
      </c>
      <c r="M22" s="36">
        <f>(F22-'Spring 2019'!E21)/Graduate!F22</f>
        <v>3.6363636363636362E-2</v>
      </c>
    </row>
    <row r="23" spans="1:13">
      <c r="A23" s="4" t="s">
        <v>22</v>
      </c>
      <c r="B23" s="44" t="s">
        <v>91</v>
      </c>
      <c r="C23" s="13">
        <v>28</v>
      </c>
      <c r="D23" s="14">
        <v>22</v>
      </c>
      <c r="E23" s="14">
        <v>17</v>
      </c>
      <c r="F23" s="28">
        <f t="shared" si="0"/>
        <v>67</v>
      </c>
      <c r="G23" s="14">
        <v>40</v>
      </c>
      <c r="H23" s="14">
        <v>27</v>
      </c>
      <c r="I23" s="47">
        <v>11</v>
      </c>
      <c r="J23" s="47">
        <v>2</v>
      </c>
      <c r="K23" s="14">
        <v>13</v>
      </c>
      <c r="L23" s="14">
        <v>12</v>
      </c>
      <c r="M23" s="36">
        <f>(F23-'Spring 2019'!E22)/Graduate!F23</f>
        <v>1.4925373134328358E-2</v>
      </c>
    </row>
    <row r="24" spans="1:13">
      <c r="A24" s="4" t="s">
        <v>23</v>
      </c>
      <c r="B24" s="44" t="s">
        <v>92</v>
      </c>
      <c r="C24" s="13">
        <v>31</v>
      </c>
      <c r="D24" s="14">
        <v>16</v>
      </c>
      <c r="E24" s="14">
        <v>15</v>
      </c>
      <c r="F24" s="28">
        <f t="shared" si="0"/>
        <v>62</v>
      </c>
      <c r="G24" s="14">
        <v>31</v>
      </c>
      <c r="H24" s="14">
        <v>31</v>
      </c>
      <c r="I24" s="47">
        <v>4</v>
      </c>
      <c r="J24" s="47">
        <v>4</v>
      </c>
      <c r="K24" s="14">
        <v>4</v>
      </c>
      <c r="L24" s="14">
        <v>6</v>
      </c>
      <c r="M24" s="36">
        <f>(F24-'Spring 2019'!E23)/Graduate!F24</f>
        <v>0.5161290322580645</v>
      </c>
    </row>
    <row r="25" spans="1:13">
      <c r="A25" s="4" t="s">
        <v>1</v>
      </c>
      <c r="B25" s="32"/>
      <c r="C25" s="12">
        <f>SUM(C4:C24)</f>
        <v>699</v>
      </c>
      <c r="D25" s="28">
        <f t="shared" ref="D25:E25" si="1">SUM(D4:D24)</f>
        <v>387</v>
      </c>
      <c r="E25" s="28">
        <f t="shared" si="1"/>
        <v>203</v>
      </c>
      <c r="F25" s="28">
        <f>SUM(F4:F24)</f>
        <v>1289</v>
      </c>
      <c r="G25" s="12">
        <f>SUM(G4:G24)</f>
        <v>754</v>
      </c>
      <c r="H25" s="28"/>
      <c r="I25" s="28"/>
      <c r="J25" s="28"/>
      <c r="K25" s="28"/>
      <c r="L25" s="28"/>
      <c r="M25" s="36">
        <f>(F25-'Spring 2019'!E24)/Graduate!F25</f>
        <v>4.8099301784328939E-2</v>
      </c>
    </row>
    <row r="26" spans="1:13">
      <c r="A26" s="4" t="s">
        <v>68</v>
      </c>
      <c r="B26" s="32" t="s">
        <v>99</v>
      </c>
      <c r="C26" s="15">
        <v>13</v>
      </c>
      <c r="D26" s="16">
        <v>39</v>
      </c>
      <c r="E26" s="16">
        <v>27</v>
      </c>
      <c r="F26" s="28">
        <f>SUM(C26:E26)</f>
        <v>79</v>
      </c>
      <c r="G26" s="16">
        <v>46</v>
      </c>
      <c r="H26" s="16">
        <v>33</v>
      </c>
      <c r="I26" s="16">
        <v>7</v>
      </c>
      <c r="J26" s="16">
        <v>3</v>
      </c>
      <c r="K26" s="16">
        <v>8</v>
      </c>
      <c r="L26" s="16">
        <v>10</v>
      </c>
      <c r="M26" s="36">
        <f>(F26-'Spring 2019'!E25)/Graduate!F26</f>
        <v>0.15189873417721519</v>
      </c>
    </row>
    <row r="27" spans="1:13">
      <c r="A27" s="5" t="s">
        <v>82</v>
      </c>
      <c r="B27" s="5"/>
    </row>
    <row r="28" spans="1:13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B28" sqref="B28"/>
    </sheetView>
  </sheetViews>
  <sheetFormatPr defaultColWidth="8.83984375" defaultRowHeight="14.4"/>
  <cols>
    <col min="1" max="1" width="41" bestFit="1" customWidth="1"/>
    <col min="2" max="2" width="7.68359375" customWidth="1"/>
    <col min="3" max="3" width="9.15625" customWidth="1"/>
    <col min="4" max="4" width="43" customWidth="1"/>
    <col min="5" max="5" width="7" customWidth="1"/>
  </cols>
  <sheetData>
    <row r="1" spans="1:9">
      <c r="A1" t="s">
        <v>102</v>
      </c>
    </row>
    <row r="2" spans="1:9">
      <c r="A2" t="s">
        <v>83</v>
      </c>
      <c r="D2" t="s">
        <v>84</v>
      </c>
    </row>
    <row r="3" spans="1:9" ht="14.25" customHeight="1">
      <c r="A3" s="45" t="s">
        <v>37</v>
      </c>
      <c r="B3" s="41">
        <v>49</v>
      </c>
      <c r="D3" s="26" t="s">
        <v>26</v>
      </c>
      <c r="E3" s="28">
        <v>22</v>
      </c>
      <c r="G3" s="8"/>
      <c r="H3" s="8"/>
      <c r="I3" s="8"/>
    </row>
    <row r="4" spans="1:9" ht="17.25" customHeight="1">
      <c r="A4" s="34" t="s">
        <v>27</v>
      </c>
      <c r="B4" s="41">
        <v>95</v>
      </c>
      <c r="D4" s="26" t="s">
        <v>37</v>
      </c>
      <c r="E4" s="28">
        <v>32</v>
      </c>
      <c r="G4" s="8"/>
      <c r="H4" s="8"/>
      <c r="I4" s="8"/>
    </row>
    <row r="5" spans="1:9">
      <c r="A5" s="34" t="s">
        <v>51</v>
      </c>
      <c r="B5" s="41">
        <v>48</v>
      </c>
      <c r="D5" s="26" t="s">
        <v>27</v>
      </c>
      <c r="E5" s="28">
        <v>69</v>
      </c>
      <c r="G5" s="8"/>
      <c r="H5" s="8"/>
      <c r="I5" s="8"/>
    </row>
    <row r="6" spans="1:9">
      <c r="A6" s="34" t="s">
        <v>9</v>
      </c>
      <c r="B6" s="41">
        <v>339</v>
      </c>
      <c r="D6" s="26" t="s">
        <v>28</v>
      </c>
      <c r="E6" s="28">
        <v>54</v>
      </c>
      <c r="G6" s="8"/>
      <c r="H6" s="8"/>
      <c r="I6" s="8"/>
    </row>
    <row r="7" spans="1:9">
      <c r="A7" s="34" t="s">
        <v>10</v>
      </c>
      <c r="B7" s="41">
        <v>477</v>
      </c>
      <c r="D7" s="26" t="s">
        <v>29</v>
      </c>
      <c r="E7" s="28">
        <v>17</v>
      </c>
      <c r="G7" s="8"/>
      <c r="H7" s="8"/>
      <c r="I7" s="8"/>
    </row>
    <row r="8" spans="1:9">
      <c r="A8" s="34" t="s">
        <v>11</v>
      </c>
      <c r="B8" s="41">
        <v>15</v>
      </c>
      <c r="D8" s="26" t="s">
        <v>9</v>
      </c>
      <c r="E8" s="28">
        <v>53</v>
      </c>
      <c r="G8" s="8"/>
      <c r="H8" s="8"/>
      <c r="I8" s="8"/>
    </row>
    <row r="9" spans="1:9">
      <c r="A9" s="34" t="s">
        <v>48</v>
      </c>
      <c r="B9" s="41">
        <v>55</v>
      </c>
      <c r="D9" s="26" t="s">
        <v>30</v>
      </c>
      <c r="E9" s="28">
        <v>18</v>
      </c>
      <c r="G9" s="8"/>
      <c r="H9" s="8"/>
      <c r="I9" s="8"/>
    </row>
    <row r="10" spans="1:9" ht="17.25" customHeight="1">
      <c r="A10" s="34" t="s">
        <v>12</v>
      </c>
      <c r="B10" s="41">
        <v>41</v>
      </c>
      <c r="D10" s="26" t="s">
        <v>12</v>
      </c>
      <c r="E10" s="28">
        <v>117</v>
      </c>
      <c r="G10" s="8"/>
      <c r="H10" s="8"/>
      <c r="I10" s="8"/>
    </row>
    <row r="11" spans="1:9">
      <c r="A11" s="34" t="s">
        <v>40</v>
      </c>
      <c r="B11" s="41">
        <v>71</v>
      </c>
      <c r="D11" s="26" t="s">
        <v>31</v>
      </c>
      <c r="E11" s="28">
        <v>34</v>
      </c>
      <c r="G11" s="8"/>
      <c r="H11" s="8"/>
      <c r="I11" s="8"/>
    </row>
    <row r="12" spans="1:9" ht="19.5" customHeight="1">
      <c r="A12" s="34" t="s">
        <v>77</v>
      </c>
      <c r="B12" s="9">
        <v>77</v>
      </c>
      <c r="D12" s="26" t="s">
        <v>13</v>
      </c>
      <c r="E12" s="28">
        <v>30</v>
      </c>
      <c r="G12" s="8"/>
      <c r="H12" s="8"/>
      <c r="I12" s="8"/>
    </row>
    <row r="13" spans="1:9">
      <c r="A13" s="34" t="s">
        <v>13</v>
      </c>
      <c r="B13" s="41">
        <v>233</v>
      </c>
      <c r="D13" s="26" t="s">
        <v>32</v>
      </c>
      <c r="E13" s="28">
        <v>55</v>
      </c>
      <c r="G13" s="8"/>
      <c r="H13" s="8"/>
      <c r="I13" s="8"/>
    </row>
    <row r="14" spans="1:9">
      <c r="A14" s="34" t="s">
        <v>14</v>
      </c>
      <c r="B14" s="41">
        <v>133</v>
      </c>
      <c r="D14" s="26" t="s">
        <v>33</v>
      </c>
      <c r="E14" s="28">
        <v>41</v>
      </c>
      <c r="G14" s="8"/>
      <c r="H14" s="8"/>
      <c r="I14" s="8"/>
    </row>
    <row r="15" spans="1:9" ht="24.6">
      <c r="A15" s="34" t="s">
        <v>79</v>
      </c>
      <c r="B15" s="41">
        <v>28</v>
      </c>
      <c r="D15" s="26" t="s">
        <v>15</v>
      </c>
      <c r="E15" s="28">
        <v>46</v>
      </c>
      <c r="G15" s="8"/>
      <c r="H15" s="8"/>
      <c r="I15" s="8"/>
    </row>
    <row r="16" spans="1:9">
      <c r="A16" s="34" t="s">
        <v>16</v>
      </c>
      <c r="B16" s="41">
        <v>32</v>
      </c>
      <c r="D16" s="26" t="s">
        <v>16</v>
      </c>
      <c r="E16" s="28">
        <v>88</v>
      </c>
      <c r="G16" s="8"/>
      <c r="H16" s="8"/>
      <c r="I16" s="8"/>
    </row>
    <row r="17" spans="1:9">
      <c r="A17" s="34" t="s">
        <v>17</v>
      </c>
      <c r="B17" s="41">
        <v>32</v>
      </c>
      <c r="D17" s="26" t="s">
        <v>18</v>
      </c>
      <c r="E17" s="28">
        <v>74</v>
      </c>
      <c r="G17" s="8"/>
      <c r="H17" s="8"/>
      <c r="I17" s="8"/>
    </row>
    <row r="18" spans="1:9">
      <c r="A18" s="34" t="s">
        <v>18</v>
      </c>
      <c r="B18" s="41">
        <v>45</v>
      </c>
      <c r="D18" s="26" t="s">
        <v>19</v>
      </c>
      <c r="E18" s="28">
        <v>292</v>
      </c>
      <c r="G18" s="8"/>
      <c r="H18" s="8"/>
      <c r="I18" s="8"/>
    </row>
    <row r="19" spans="1:9">
      <c r="A19" s="34" t="s">
        <v>39</v>
      </c>
      <c r="B19" s="41">
        <v>49</v>
      </c>
      <c r="D19" s="26" t="s">
        <v>34</v>
      </c>
      <c r="E19" s="28">
        <v>18</v>
      </c>
      <c r="G19" s="8"/>
      <c r="H19" s="8"/>
      <c r="I19" s="8"/>
    </row>
    <row r="20" spans="1:9">
      <c r="A20" s="34" t="s">
        <v>19</v>
      </c>
      <c r="B20" s="41">
        <v>292</v>
      </c>
      <c r="D20" s="26" t="s">
        <v>35</v>
      </c>
      <c r="E20" s="28">
        <v>18</v>
      </c>
      <c r="G20" s="8"/>
      <c r="H20" s="8"/>
      <c r="I20" s="8"/>
    </row>
    <row r="21" spans="1:9">
      <c r="A21" s="34" t="s">
        <v>20</v>
      </c>
      <c r="B21" s="41">
        <v>74</v>
      </c>
      <c r="D21" s="26" t="s">
        <v>36</v>
      </c>
      <c r="E21" s="28">
        <v>53</v>
      </c>
      <c r="G21" s="8"/>
      <c r="H21" s="8"/>
      <c r="I21" s="8"/>
    </row>
    <row r="22" spans="1:9">
      <c r="A22" s="34" t="s">
        <v>49</v>
      </c>
      <c r="B22" s="41">
        <v>225</v>
      </c>
      <c r="D22" s="26" t="s">
        <v>22</v>
      </c>
      <c r="E22" s="28">
        <v>66</v>
      </c>
      <c r="G22" s="8"/>
      <c r="H22" s="8"/>
      <c r="I22" s="8"/>
    </row>
    <row r="23" spans="1:9">
      <c r="A23" s="34" t="s">
        <v>21</v>
      </c>
      <c r="B23" s="41">
        <v>84</v>
      </c>
      <c r="D23" s="26" t="s">
        <v>23</v>
      </c>
      <c r="E23" s="28">
        <v>30</v>
      </c>
      <c r="G23" s="8"/>
      <c r="H23" s="8"/>
      <c r="I23" s="8"/>
    </row>
    <row r="24" spans="1:9">
      <c r="A24" s="34" t="s">
        <v>50</v>
      </c>
      <c r="B24" s="41">
        <v>8</v>
      </c>
      <c r="D24" s="26" t="s">
        <v>1</v>
      </c>
      <c r="E24" s="28">
        <f>SUM(E3:E23)</f>
        <v>1227</v>
      </c>
      <c r="G24" s="8"/>
      <c r="H24" s="8"/>
      <c r="I24" s="8"/>
    </row>
    <row r="25" spans="1:9">
      <c r="A25" s="34" t="s">
        <v>23</v>
      </c>
      <c r="B25" s="41">
        <v>108</v>
      </c>
      <c r="C25" s="29"/>
      <c r="D25" s="26" t="s">
        <v>38</v>
      </c>
      <c r="E25" s="28">
        <v>67</v>
      </c>
      <c r="G25" s="8"/>
      <c r="H25" s="8"/>
      <c r="I25" s="8"/>
    </row>
    <row r="26" spans="1:9">
      <c r="A26" s="34" t="s">
        <v>1</v>
      </c>
      <c r="B26" s="41">
        <f>SUM(B3:B25)</f>
        <v>2610</v>
      </c>
      <c r="D26" s="25"/>
      <c r="E26" s="25"/>
      <c r="G26" s="8"/>
      <c r="H26" s="8"/>
      <c r="I26" s="8"/>
    </row>
    <row r="27" spans="1:9">
      <c r="A27" s="34" t="s">
        <v>24</v>
      </c>
      <c r="B27" s="41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Spring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Williams,Wendy Rene</cp:lastModifiedBy>
  <cp:lastPrinted>2016-10-04T19:04:38Z</cp:lastPrinted>
  <dcterms:created xsi:type="dcterms:W3CDTF">2012-06-01T14:40:38Z</dcterms:created>
  <dcterms:modified xsi:type="dcterms:W3CDTF">2020-06-15T19:42:26Z</dcterms:modified>
</cp:coreProperties>
</file>